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41" windowWidth="10185" windowHeight="8160" firstSheet="1" activeTab="1"/>
  </bookViews>
  <sheets>
    <sheet name="souhrn" sheetId="1" state="hidden" r:id="rId1"/>
    <sheet name="kategorie_trate" sheetId="2" r:id="rId2"/>
  </sheets>
  <definedNames/>
  <calcPr fullCalcOnLoad="1"/>
</workbook>
</file>

<file path=xl/comments2.xml><?xml version="1.0" encoding="utf-8"?>
<comments xmlns="http://schemas.openxmlformats.org/spreadsheetml/2006/main">
  <authors>
    <author>Less ?ron</author>
  </authors>
  <commentList>
    <comment ref="M3" authorId="0">
      <text>
        <r>
          <rPr>
            <b/>
            <sz val="9"/>
            <rFont val="Tahoma"/>
            <family val="0"/>
          </rPr>
          <t>Less Áron:</t>
        </r>
        <r>
          <rPr>
            <sz val="9"/>
            <rFont val="Tahoma"/>
            <family val="0"/>
          </rPr>
          <t xml:space="preserve">
a rövidtávnál a távolságok a futott távolságokat jelentik, nem a légvonalban megteendő távolságot!</t>
        </r>
      </text>
    </comment>
  </commentList>
</comments>
</file>

<file path=xl/sharedStrings.xml><?xml version="1.0" encoding="utf-8"?>
<sst xmlns="http://schemas.openxmlformats.org/spreadsheetml/2006/main" count="206" uniqueCount="166">
  <si>
    <t>E1</t>
  </si>
  <si>
    <t>E2</t>
  </si>
  <si>
    <t>E3</t>
  </si>
  <si>
    <t>E4</t>
  </si>
  <si>
    <t>E5</t>
  </si>
  <si>
    <t>E6</t>
  </si>
  <si>
    <t>Panchártek Jan</t>
  </si>
  <si>
    <t>Losman Petr</t>
  </si>
  <si>
    <t>Petržela Jan</t>
  </si>
  <si>
    <t>Kubát Pavel</t>
  </si>
  <si>
    <t>Weiner Jakub</t>
  </si>
  <si>
    <t>Hepnerová Martina</t>
  </si>
  <si>
    <t>klasická trať</t>
  </si>
  <si>
    <t>Odolov</t>
  </si>
  <si>
    <t>krátká trať</t>
  </si>
  <si>
    <t>HK - Lesní hřbitov</t>
  </si>
  <si>
    <t>zkrácená trať</t>
  </si>
  <si>
    <t>Závora</t>
  </si>
  <si>
    <t>Čertovy hrady</t>
  </si>
  <si>
    <t>sprint</t>
  </si>
  <si>
    <t>HK</t>
  </si>
  <si>
    <t>Hoděšovice - Koliba</t>
  </si>
  <si>
    <t>etapa</t>
  </si>
  <si>
    <t>stavitel</t>
  </si>
  <si>
    <t>prostor</t>
  </si>
  <si>
    <t>trať</t>
  </si>
  <si>
    <t>mapa</t>
  </si>
  <si>
    <t>pouze pro TOUR</t>
  </si>
  <si>
    <t>stejná s JMS - jiný den</t>
  </si>
  <si>
    <t>stejná s JMS - stejný den</t>
  </si>
  <si>
    <t>měřítko</t>
  </si>
  <si>
    <t>1:10 000</t>
  </si>
  <si>
    <t>1:4 000</t>
  </si>
  <si>
    <t xml:space="preserve">harmonogram prací: </t>
  </si>
  <si>
    <t>mapování</t>
  </si>
  <si>
    <t>mapa hotova</t>
  </si>
  <si>
    <t>do 30.4.2013 (k dispozici stará mapa)</t>
  </si>
  <si>
    <t>ze 3/4 mapa hotova, 1/4 do 30.4.2013 (k dispozici stará mapa)</t>
  </si>
  <si>
    <t>start</t>
  </si>
  <si>
    <t>cíl</t>
  </si>
  <si>
    <t>aréna Dehtov</t>
  </si>
  <si>
    <t>aréna HK</t>
  </si>
  <si>
    <t>aréna Hoděšovice</t>
  </si>
  <si>
    <t>do 24.5.</t>
  </si>
  <si>
    <t>do 31.5.</t>
  </si>
  <si>
    <t>předání finálních souborů s tratěmi stavitelům JWOC</t>
  </si>
  <si>
    <t>do 30.4.</t>
  </si>
  <si>
    <t>do 31.3.</t>
  </si>
  <si>
    <t>do 15.2.</t>
  </si>
  <si>
    <t>2,0 km</t>
  </si>
  <si>
    <t>0,5 km</t>
  </si>
  <si>
    <t>1,0 km</t>
  </si>
  <si>
    <t xml:space="preserve">formát </t>
  </si>
  <si>
    <t>A4</t>
  </si>
  <si>
    <t>A4, A3</t>
  </si>
  <si>
    <t>A3</t>
  </si>
  <si>
    <t>Stavba tratí JWOC TOUR</t>
  </si>
  <si>
    <t>1,2 km</t>
  </si>
  <si>
    <t>ano</t>
  </si>
  <si>
    <t>ne</t>
  </si>
  <si>
    <t>občerstvovačka</t>
  </si>
  <si>
    <t>mimo kemp Stříbrňák (1,5 km)</t>
  </si>
  <si>
    <t>1,5 km</t>
  </si>
  <si>
    <t>mimo arénu Odolov (0,3 km)</t>
  </si>
  <si>
    <t>mimo arénu Radvanice (1,2 km)</t>
  </si>
  <si>
    <t>konzultace nad celým souborem tratí</t>
  </si>
  <si>
    <t>větší A4</t>
  </si>
  <si>
    <t>hlavní rozhodčí</t>
  </si>
  <si>
    <t>předání finálních souborů s tratěmi Honzovi Langrovi</t>
  </si>
  <si>
    <t>číselná řada SI pro TOUR od 101 maximálně do 180, sběrka 200 (zbytečně neplýtvat kontrolama), číslená řada SI pro JWOC od 31 do 100 (= sběrka)</t>
  </si>
  <si>
    <t>předání souborů s mapama stavitelům TOUR</t>
  </si>
  <si>
    <t>konzultace nad konceptem a návrhem 8 vybraných tratí (označeny fialově)</t>
  </si>
  <si>
    <t>Poznámky:</t>
  </si>
  <si>
    <t>slučování kategorií je závazné a musí být stejné pro všechny etapy</t>
  </si>
  <si>
    <t>Kubíček Radek</t>
  </si>
  <si>
    <t>Hepner David</t>
  </si>
  <si>
    <t>1:15 000 (pro DH16-40) 1:10 000 (pro ostatní)</t>
  </si>
  <si>
    <t>Slovák Miroslav</t>
  </si>
  <si>
    <t>Tervezendő győztes idő</t>
  </si>
  <si>
    <t>tervezendő táv (km)</t>
  </si>
  <si>
    <t>létszám</t>
  </si>
  <si>
    <t>pályasorszám</t>
  </si>
  <si>
    <t>arány</t>
  </si>
  <si>
    <t>N10C</t>
  </si>
  <si>
    <t>N14A</t>
  </si>
  <si>
    <t>N16A</t>
  </si>
  <si>
    <t>N18A</t>
  </si>
  <si>
    <t>N20A</t>
  </si>
  <si>
    <t>N21A</t>
  </si>
  <si>
    <t>N21B</t>
  </si>
  <si>
    <t>N21C</t>
  </si>
  <si>
    <t>N21E</t>
  </si>
  <si>
    <t>N35A</t>
  </si>
  <si>
    <t>N40A</t>
  </si>
  <si>
    <t>N45A</t>
  </si>
  <si>
    <t>N50A</t>
  </si>
  <si>
    <t>N55A</t>
  </si>
  <si>
    <t>F10C</t>
  </si>
  <si>
    <t>F14A</t>
  </si>
  <si>
    <t>F16A</t>
  </si>
  <si>
    <t>F18A</t>
  </si>
  <si>
    <t>F20A</t>
  </si>
  <si>
    <t>F21A</t>
  </si>
  <si>
    <t>F21B</t>
  </si>
  <si>
    <t>F21C</t>
  </si>
  <si>
    <t>F21E</t>
  </si>
  <si>
    <t>F35A</t>
  </si>
  <si>
    <t>F40A</t>
  </si>
  <si>
    <t>F45A</t>
  </si>
  <si>
    <t>F50A</t>
  </si>
  <si>
    <t>F55A</t>
  </si>
  <si>
    <t>F60A</t>
  </si>
  <si>
    <t>F65A</t>
  </si>
  <si>
    <t>N12C</t>
  </si>
  <si>
    <t>N14C</t>
  </si>
  <si>
    <t>H</t>
  </si>
  <si>
    <t>N</t>
  </si>
  <si>
    <t>RN</t>
  </si>
  <si>
    <t>K</t>
  </si>
  <si>
    <t>R</t>
  </si>
  <si>
    <t>V</t>
  </si>
  <si>
    <t>N10D</t>
  </si>
  <si>
    <t>F10D</t>
  </si>
  <si>
    <t>futók száma pályánként</t>
  </si>
  <si>
    <t>N12D</t>
  </si>
  <si>
    <t>F12C</t>
  </si>
  <si>
    <t>F12D</t>
  </si>
  <si>
    <t>F14C</t>
  </si>
  <si>
    <t>F18C</t>
  </si>
  <si>
    <t>F21Br</t>
  </si>
  <si>
    <t>N21Br</t>
  </si>
  <si>
    <t>N35Br</t>
  </si>
  <si>
    <t>F35Br</t>
  </si>
  <si>
    <t>NyK</t>
  </si>
  <si>
    <t>NyT</t>
  </si>
  <si>
    <t>Jelmagyarázat</t>
  </si>
  <si>
    <t>Hosszútáv</t>
  </si>
  <si>
    <t>Normáltáv</t>
  </si>
  <si>
    <t>Rövidített normáltáv</t>
  </si>
  <si>
    <t>Középtáv</t>
  </si>
  <si>
    <t>Rövidtáv</t>
  </si>
  <si>
    <t>Váltó</t>
  </si>
  <si>
    <t>Kitöltési útmutató</t>
  </si>
  <si>
    <t xml:space="preserve">1. </t>
  </si>
  <si>
    <t>Az adott versenytávhoz állapítsuk meg az F21E győztesének várható sebességét &lt;p/km&gt;</t>
  </si>
  <si>
    <t xml:space="preserve">2. </t>
  </si>
  <si>
    <t>3.</t>
  </si>
  <si>
    <t>A kategóriákhoz tartozó arányérték (B oszlop) finomításával korrigálhatjuk a tervezendő távokat</t>
  </si>
  <si>
    <t>Megjegyzések</t>
  </si>
  <si>
    <t>A kategóriákhoz tartozó arányérték (B oszlop) megmutatja a sebesség &lt;p/km&gt; változását az F21E-hez képest</t>
  </si>
  <si>
    <t>A kategóriákhoz tartozó VSZ szerinti tervezendő győztes idő a C-H oszlopokban</t>
  </si>
  <si>
    <t>Az előző kettő függvényében számított tervezési irányadat &lt;km&gt;</t>
  </si>
  <si>
    <t>1.</t>
  </si>
  <si>
    <t>2.</t>
  </si>
  <si>
    <t>4.</t>
  </si>
  <si>
    <t>Az F21E km-átlaga az adott terepen, adott versenytávnál</t>
  </si>
  <si>
    <t>N15-18C</t>
  </si>
  <si>
    <t>N60A</t>
  </si>
  <si>
    <t>N65A</t>
  </si>
  <si>
    <t>N70A</t>
  </si>
  <si>
    <t>F15-18C</t>
  </si>
  <si>
    <t>F70A</t>
  </si>
  <si>
    <t>F75A</t>
  </si>
  <si>
    <t>F80A</t>
  </si>
  <si>
    <t>F85A</t>
  </si>
  <si>
    <t>A várható &lt;p/km&gt; értéket írjuk a megfelelő versenytáv oszlopának 3. sorába {I3…N3 mezőkbe}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</si>
</sst>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36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37" borderId="23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8" fillId="38" borderId="29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36" borderId="57" xfId="0" applyFont="1" applyFill="1" applyBorder="1" applyAlignment="1">
      <alignment horizontal="left"/>
    </xf>
    <xf numFmtId="0" fontId="0" fillId="36" borderId="58" xfId="0" applyFont="1" applyFill="1" applyBorder="1" applyAlignment="1">
      <alignment horizontal="left"/>
    </xf>
    <xf numFmtId="0" fontId="0" fillId="36" borderId="59" xfId="0" applyFont="1" applyFill="1" applyBorder="1" applyAlignment="1">
      <alignment horizontal="left"/>
    </xf>
    <xf numFmtId="0" fontId="0" fillId="5" borderId="29" xfId="0" applyFont="1" applyFill="1" applyBorder="1" applyAlignment="1">
      <alignment horizontal="left"/>
    </xf>
    <xf numFmtId="0" fontId="0" fillId="5" borderId="30" xfId="0" applyFont="1" applyFill="1" applyBorder="1" applyAlignment="1">
      <alignment horizontal="left"/>
    </xf>
    <xf numFmtId="0" fontId="0" fillId="5" borderId="23" xfId="0" applyFont="1" applyFill="1" applyBorder="1" applyAlignment="1">
      <alignment horizontal="left"/>
    </xf>
    <xf numFmtId="0" fontId="0" fillId="5" borderId="27" xfId="0" applyFont="1" applyFill="1" applyBorder="1" applyAlignment="1">
      <alignment horizontal="left"/>
    </xf>
    <xf numFmtId="0" fontId="0" fillId="4" borderId="23" xfId="0" applyFont="1" applyFill="1" applyBorder="1" applyAlignment="1">
      <alignment horizontal="left"/>
    </xf>
    <xf numFmtId="0" fontId="0" fillId="4" borderId="27" xfId="0" applyFont="1" applyFill="1" applyBorder="1" applyAlignment="1">
      <alignment horizontal="left"/>
    </xf>
    <xf numFmtId="0" fontId="0" fillId="2" borderId="29" xfId="0" applyFont="1" applyFill="1" applyBorder="1" applyAlignment="1">
      <alignment horizontal="left"/>
    </xf>
    <xf numFmtId="0" fontId="0" fillId="2" borderId="30" xfId="0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25.7109375" style="0" customWidth="1"/>
    <col min="2" max="7" width="20.7109375" style="0" customWidth="1"/>
  </cols>
  <sheetData>
    <row r="1" ht="15.75">
      <c r="A1" s="1" t="s">
        <v>56</v>
      </c>
    </row>
    <row r="3" spans="1:7" ht="12.75">
      <c r="A3" s="11" t="s">
        <v>22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3" t="s">
        <v>5</v>
      </c>
    </row>
    <row r="4" spans="1:7" ht="12.75">
      <c r="A4" s="3" t="s">
        <v>23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9" t="s">
        <v>11</v>
      </c>
    </row>
    <row r="5" spans="1:7" ht="12.75">
      <c r="A5" s="14" t="s">
        <v>67</v>
      </c>
      <c r="B5" s="38" t="s">
        <v>77</v>
      </c>
      <c r="C5" s="38" t="s">
        <v>74</v>
      </c>
      <c r="D5" s="38" t="s">
        <v>75</v>
      </c>
      <c r="E5" s="38" t="s">
        <v>74</v>
      </c>
      <c r="F5" s="38" t="s">
        <v>11</v>
      </c>
      <c r="G5" s="39" t="s">
        <v>77</v>
      </c>
    </row>
    <row r="6" spans="1:7" ht="12.75">
      <c r="A6" s="10" t="s">
        <v>25</v>
      </c>
      <c r="B6" s="4" t="s">
        <v>12</v>
      </c>
      <c r="C6" s="4" t="s">
        <v>14</v>
      </c>
      <c r="D6" s="4" t="s">
        <v>16</v>
      </c>
      <c r="E6" s="4" t="s">
        <v>14</v>
      </c>
      <c r="F6" s="4" t="s">
        <v>19</v>
      </c>
      <c r="G6" s="5" t="s">
        <v>16</v>
      </c>
    </row>
    <row r="7" spans="1:7" ht="25.5">
      <c r="A7" s="10" t="s">
        <v>30</v>
      </c>
      <c r="B7" s="6" t="s">
        <v>76</v>
      </c>
      <c r="C7" s="4" t="s">
        <v>31</v>
      </c>
      <c r="D7" s="4" t="s">
        <v>31</v>
      </c>
      <c r="E7" s="4" t="s">
        <v>31</v>
      </c>
      <c r="F7" s="4" t="s">
        <v>32</v>
      </c>
      <c r="G7" s="5" t="s">
        <v>31</v>
      </c>
    </row>
    <row r="8" spans="1:7" ht="12.75">
      <c r="A8" s="10" t="s">
        <v>52</v>
      </c>
      <c r="B8" s="4" t="s">
        <v>54</v>
      </c>
      <c r="C8" s="4" t="s">
        <v>66</v>
      </c>
      <c r="D8" s="4" t="s">
        <v>55</v>
      </c>
      <c r="E8" s="4" t="s">
        <v>53</v>
      </c>
      <c r="F8" s="4" t="s">
        <v>55</v>
      </c>
      <c r="G8" s="5" t="s">
        <v>55</v>
      </c>
    </row>
    <row r="9" spans="1:7" ht="12.75">
      <c r="A9" s="10" t="s">
        <v>24</v>
      </c>
      <c r="B9" s="4" t="s">
        <v>13</v>
      </c>
      <c r="C9" s="4" t="s">
        <v>15</v>
      </c>
      <c r="D9" s="4" t="s">
        <v>17</v>
      </c>
      <c r="E9" s="4" t="s">
        <v>18</v>
      </c>
      <c r="F9" s="4" t="s">
        <v>20</v>
      </c>
      <c r="G9" s="5" t="s">
        <v>21</v>
      </c>
    </row>
    <row r="10" spans="1:7" ht="25.5">
      <c r="A10" s="10" t="s">
        <v>26</v>
      </c>
      <c r="B10" s="6" t="s">
        <v>27</v>
      </c>
      <c r="C10" s="6" t="s">
        <v>27</v>
      </c>
      <c r="D10" s="6" t="s">
        <v>28</v>
      </c>
      <c r="E10" s="6" t="s">
        <v>27</v>
      </c>
      <c r="F10" s="6" t="s">
        <v>29</v>
      </c>
      <c r="G10" s="7" t="s">
        <v>29</v>
      </c>
    </row>
    <row r="11" spans="1:7" ht="38.25">
      <c r="A11" s="10" t="s">
        <v>34</v>
      </c>
      <c r="B11" s="6" t="s">
        <v>35</v>
      </c>
      <c r="C11" s="6" t="s">
        <v>35</v>
      </c>
      <c r="D11" s="6" t="s">
        <v>35</v>
      </c>
      <c r="E11" s="6" t="s">
        <v>36</v>
      </c>
      <c r="F11" s="6" t="s">
        <v>35</v>
      </c>
      <c r="G11" s="7" t="s">
        <v>37</v>
      </c>
    </row>
    <row r="12" spans="1:7" ht="12.75">
      <c r="A12" s="10" t="s">
        <v>38</v>
      </c>
      <c r="B12" s="4" t="s">
        <v>57</v>
      </c>
      <c r="C12" s="4" t="s">
        <v>49</v>
      </c>
      <c r="D12" s="4" t="s">
        <v>49</v>
      </c>
      <c r="E12" s="4" t="s">
        <v>62</v>
      </c>
      <c r="F12" s="4" t="s">
        <v>51</v>
      </c>
      <c r="G12" s="5" t="s">
        <v>50</v>
      </c>
    </row>
    <row r="13" spans="1:7" ht="25.5">
      <c r="A13" s="19" t="s">
        <v>39</v>
      </c>
      <c r="B13" s="20" t="s">
        <v>63</v>
      </c>
      <c r="C13" s="20" t="s">
        <v>61</v>
      </c>
      <c r="D13" s="20" t="s">
        <v>64</v>
      </c>
      <c r="E13" s="20" t="s">
        <v>40</v>
      </c>
      <c r="F13" s="20" t="s">
        <v>41</v>
      </c>
      <c r="G13" s="21" t="s">
        <v>42</v>
      </c>
    </row>
    <row r="14" spans="1:7" ht="12.75">
      <c r="A14" s="35" t="s">
        <v>60</v>
      </c>
      <c r="B14" s="36" t="s">
        <v>58</v>
      </c>
      <c r="C14" s="36" t="s">
        <v>59</v>
      </c>
      <c r="D14" s="36" t="s">
        <v>58</v>
      </c>
      <c r="E14" s="36" t="s">
        <v>59</v>
      </c>
      <c r="F14" s="36" t="s">
        <v>59</v>
      </c>
      <c r="G14" s="37" t="s">
        <v>58</v>
      </c>
    </row>
    <row r="15" s="17" customFormat="1" ht="12.75">
      <c r="A15" s="18"/>
    </row>
    <row r="16" spans="1:3" ht="12.75">
      <c r="A16" s="16" t="s">
        <v>69</v>
      </c>
      <c r="C16" s="15"/>
    </row>
    <row r="17" ht="12.75">
      <c r="C17" s="15"/>
    </row>
    <row r="18" spans="1:5" ht="12.75">
      <c r="A18" s="2" t="s">
        <v>33</v>
      </c>
      <c r="B18" t="s">
        <v>70</v>
      </c>
      <c r="E18" t="s">
        <v>48</v>
      </c>
    </row>
    <row r="19" spans="2:5" ht="12.75">
      <c r="B19" t="s">
        <v>71</v>
      </c>
      <c r="E19" t="s">
        <v>47</v>
      </c>
    </row>
    <row r="20" spans="2:5" ht="12.75">
      <c r="B20" t="s">
        <v>65</v>
      </c>
      <c r="E20" t="s">
        <v>46</v>
      </c>
    </row>
    <row r="21" spans="2:5" ht="12.75">
      <c r="B21" t="s">
        <v>45</v>
      </c>
      <c r="E21" t="s">
        <v>43</v>
      </c>
    </row>
    <row r="22" spans="2:5" ht="12.75">
      <c r="B22" t="s">
        <v>68</v>
      </c>
      <c r="E22" t="s">
        <v>44</v>
      </c>
    </row>
    <row r="23" ht="12.75">
      <c r="C23" s="15"/>
    </row>
    <row r="24" ht="12.75">
      <c r="A24" s="2" t="s">
        <v>72</v>
      </c>
    </row>
    <row r="25" ht="12.75">
      <c r="A25" t="s">
        <v>73</v>
      </c>
    </row>
    <row r="30" ht="12.75">
      <c r="F30" s="2"/>
    </row>
    <row r="36" ht="12.75">
      <c r="F36" s="2"/>
    </row>
  </sheetData>
  <sheetProtection/>
  <printOptions/>
  <pageMargins left="0.2" right="0.19" top="0.17" bottom="0.16" header="0.17" footer="0.16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tabSelected="1" zoomScalePageLayoutView="0" workbookViewId="0" topLeftCell="A9">
      <selection activeCell="C1" sqref="C1:H1"/>
    </sheetView>
  </sheetViews>
  <sheetFormatPr defaultColWidth="9.140625" defaultRowHeight="12.75"/>
  <cols>
    <col min="1" max="1" width="7.00390625" style="0" bestFit="1" customWidth="1"/>
    <col min="2" max="12" width="5.00390625" style="0" customWidth="1"/>
    <col min="13" max="13" width="5.00390625" style="26" customWidth="1"/>
    <col min="14" max="14" width="5.00390625" style="0" customWidth="1"/>
    <col min="16" max="16" width="11.57421875" style="22" customWidth="1"/>
    <col min="17" max="17" width="17.57421875" style="22" bestFit="1" customWidth="1"/>
    <col min="19" max="19" width="3.57421875" style="0" bestFit="1" customWidth="1"/>
    <col min="20" max="20" width="17.421875" style="0" bestFit="1" customWidth="1"/>
    <col min="27" max="27" width="22.140625" style="0" customWidth="1"/>
  </cols>
  <sheetData>
    <row r="1" spans="3:14" ht="12" thickBot="1">
      <c r="C1" s="65" t="s">
        <v>78</v>
      </c>
      <c r="D1" s="65"/>
      <c r="E1" s="65"/>
      <c r="F1" s="65"/>
      <c r="G1" s="65"/>
      <c r="H1" s="65"/>
      <c r="I1" s="62" t="s">
        <v>79</v>
      </c>
      <c r="J1" s="63"/>
      <c r="K1" s="63"/>
      <c r="L1" s="63"/>
      <c r="M1" s="63"/>
      <c r="N1" s="64"/>
    </row>
    <row r="2" spans="1:20" ht="13.5" thickBot="1">
      <c r="A2" s="23"/>
      <c r="B2" s="23"/>
      <c r="C2" s="23" t="s">
        <v>115</v>
      </c>
      <c r="D2" s="23" t="s">
        <v>116</v>
      </c>
      <c r="E2" s="23" t="s">
        <v>117</v>
      </c>
      <c r="F2" s="23" t="s">
        <v>118</v>
      </c>
      <c r="G2" s="23" t="s">
        <v>119</v>
      </c>
      <c r="H2" s="27" t="s">
        <v>120</v>
      </c>
      <c r="I2" s="30" t="s">
        <v>115</v>
      </c>
      <c r="J2" s="23" t="s">
        <v>116</v>
      </c>
      <c r="K2" s="23" t="s">
        <v>117</v>
      </c>
      <c r="L2" s="23" t="s">
        <v>118</v>
      </c>
      <c r="M2" s="23" t="s">
        <v>119</v>
      </c>
      <c r="N2" s="31" t="s">
        <v>120</v>
      </c>
      <c r="O2" s="28" t="s">
        <v>80</v>
      </c>
      <c r="P2" s="23" t="s">
        <v>81</v>
      </c>
      <c r="Q2" s="23" t="s">
        <v>123</v>
      </c>
      <c r="S2" s="48" t="s">
        <v>135</v>
      </c>
      <c r="T2" s="41"/>
    </row>
    <row r="3" spans="1:20" ht="13.5" thickBot="1">
      <c r="A3" s="23"/>
      <c r="B3" s="23" t="s">
        <v>82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7" t="s">
        <v>5</v>
      </c>
      <c r="I3" s="32">
        <v>6.5</v>
      </c>
      <c r="J3" s="33">
        <v>6</v>
      </c>
      <c r="K3" s="33">
        <v>5.9</v>
      </c>
      <c r="L3" s="61">
        <v>6</v>
      </c>
      <c r="M3" s="61">
        <v>4</v>
      </c>
      <c r="N3" s="34">
        <v>5.2</v>
      </c>
      <c r="O3" s="29">
        <f>SUM(O4:O57)</f>
        <v>0</v>
      </c>
      <c r="P3" s="29"/>
      <c r="Q3" s="29">
        <f>SUM(Q4:Q57)</f>
        <v>0</v>
      </c>
      <c r="S3" s="42" t="s">
        <v>115</v>
      </c>
      <c r="T3" s="43" t="s">
        <v>136</v>
      </c>
    </row>
    <row r="4" spans="1:20" ht="12.75">
      <c r="A4" s="40" t="s">
        <v>83</v>
      </c>
      <c r="B4" s="60">
        <v>1.8</v>
      </c>
      <c r="C4" s="58"/>
      <c r="D4" s="58">
        <v>20</v>
      </c>
      <c r="E4" s="58">
        <f>+D4*0.8</f>
        <v>16</v>
      </c>
      <c r="F4" s="58">
        <v>15</v>
      </c>
      <c r="G4" s="58">
        <v>10</v>
      </c>
      <c r="H4" s="59">
        <v>25</v>
      </c>
      <c r="I4" s="52"/>
      <c r="J4" s="53">
        <f aca="true" t="shared" si="0" ref="J4:J14">ROUNDUP((D4/($J$3*$B4)),1)</f>
        <v>1.9000000000000001</v>
      </c>
      <c r="K4" s="53">
        <f aca="true" t="shared" si="1" ref="K4:K14">ROUNDUP((E4/($K$3*$B4)),1)</f>
        <v>1.6</v>
      </c>
      <c r="L4" s="53">
        <f aca="true" t="shared" si="2" ref="L4:L14">ROUNDUP((F4/($L$3*$B4)),1)</f>
        <v>1.4000000000000001</v>
      </c>
      <c r="M4" s="53">
        <f aca="true" t="shared" si="3" ref="M4:M14">ROUNDUP((G4/($M$3*$B4)),1)</f>
        <v>1.4000000000000001</v>
      </c>
      <c r="N4" s="54">
        <f aca="true" t="shared" si="4" ref="N4:N14">ROUNDUP((H4/($N$3*$B4)),1)</f>
        <v>2.7</v>
      </c>
      <c r="O4" s="28"/>
      <c r="P4" s="24"/>
      <c r="Q4" s="23"/>
      <c r="S4" s="44" t="s">
        <v>116</v>
      </c>
      <c r="T4" s="45" t="s">
        <v>137</v>
      </c>
    </row>
    <row r="5" spans="1:20" ht="12.75">
      <c r="A5" s="40" t="s">
        <v>121</v>
      </c>
      <c r="B5" s="60">
        <v>1.8</v>
      </c>
      <c r="C5" s="58"/>
      <c r="D5" s="58">
        <v>20</v>
      </c>
      <c r="E5" s="58">
        <f aca="true" t="shared" si="5" ref="E5:E55">+D5*0.8</f>
        <v>16</v>
      </c>
      <c r="F5" s="58">
        <v>15</v>
      </c>
      <c r="G5" s="58">
        <v>10</v>
      </c>
      <c r="H5" s="59">
        <v>25</v>
      </c>
      <c r="I5" s="52"/>
      <c r="J5" s="53">
        <f t="shared" si="0"/>
        <v>1.9000000000000001</v>
      </c>
      <c r="K5" s="53">
        <f t="shared" si="1"/>
        <v>1.6</v>
      </c>
      <c r="L5" s="53">
        <f t="shared" si="2"/>
        <v>1.4000000000000001</v>
      </c>
      <c r="M5" s="53">
        <f t="shared" si="3"/>
        <v>1.4000000000000001</v>
      </c>
      <c r="N5" s="54">
        <f t="shared" si="4"/>
        <v>2.7</v>
      </c>
      <c r="O5" s="28"/>
      <c r="P5" s="23"/>
      <c r="Q5" s="23"/>
      <c r="S5" s="44" t="s">
        <v>117</v>
      </c>
      <c r="T5" s="45" t="s">
        <v>138</v>
      </c>
    </row>
    <row r="6" spans="1:20" ht="12.75">
      <c r="A6" s="40" t="s">
        <v>113</v>
      </c>
      <c r="B6" s="60">
        <v>1.6</v>
      </c>
      <c r="C6" s="58"/>
      <c r="D6" s="58">
        <v>25</v>
      </c>
      <c r="E6" s="58">
        <f t="shared" si="5"/>
        <v>20</v>
      </c>
      <c r="F6" s="58">
        <v>15</v>
      </c>
      <c r="G6" s="58">
        <v>10</v>
      </c>
      <c r="H6" s="59">
        <v>25</v>
      </c>
      <c r="I6" s="52"/>
      <c r="J6" s="53">
        <f t="shared" si="0"/>
        <v>2.7</v>
      </c>
      <c r="K6" s="53">
        <f t="shared" si="1"/>
        <v>2.2</v>
      </c>
      <c r="L6" s="53">
        <f t="shared" si="2"/>
        <v>1.6</v>
      </c>
      <c r="M6" s="53">
        <f t="shared" si="3"/>
        <v>1.6</v>
      </c>
      <c r="N6" s="54">
        <f t="shared" si="4"/>
        <v>3.1</v>
      </c>
      <c r="O6" s="28"/>
      <c r="P6" s="23"/>
      <c r="Q6" s="23"/>
      <c r="S6" s="44" t="s">
        <v>118</v>
      </c>
      <c r="T6" s="45" t="s">
        <v>139</v>
      </c>
    </row>
    <row r="7" spans="1:20" ht="12.75">
      <c r="A7" s="40" t="s">
        <v>124</v>
      </c>
      <c r="B7" s="60">
        <v>1.8</v>
      </c>
      <c r="C7" s="58"/>
      <c r="D7" s="58">
        <v>25</v>
      </c>
      <c r="E7" s="58">
        <f t="shared" si="5"/>
        <v>20</v>
      </c>
      <c r="F7" s="58">
        <v>15</v>
      </c>
      <c r="G7" s="58">
        <v>10</v>
      </c>
      <c r="H7" s="59">
        <v>25</v>
      </c>
      <c r="I7" s="52"/>
      <c r="J7" s="53">
        <f t="shared" si="0"/>
        <v>2.4</v>
      </c>
      <c r="K7" s="53">
        <f t="shared" si="1"/>
        <v>1.9000000000000001</v>
      </c>
      <c r="L7" s="53">
        <f t="shared" si="2"/>
        <v>1.4000000000000001</v>
      </c>
      <c r="M7" s="53">
        <f t="shared" si="3"/>
        <v>1.4000000000000001</v>
      </c>
      <c r="N7" s="54">
        <f t="shared" si="4"/>
        <v>2.7</v>
      </c>
      <c r="O7" s="28"/>
      <c r="P7" s="23"/>
      <c r="Q7" s="23"/>
      <c r="S7" s="44" t="s">
        <v>119</v>
      </c>
      <c r="T7" s="45" t="s">
        <v>140</v>
      </c>
    </row>
    <row r="8" spans="1:20" ht="13.5" thickBot="1">
      <c r="A8" s="40" t="s">
        <v>84</v>
      </c>
      <c r="B8" s="60">
        <v>1.5</v>
      </c>
      <c r="C8" s="58"/>
      <c r="D8" s="58">
        <v>30</v>
      </c>
      <c r="E8" s="58">
        <f t="shared" si="5"/>
        <v>24</v>
      </c>
      <c r="F8" s="58">
        <v>20</v>
      </c>
      <c r="G8" s="58">
        <v>10</v>
      </c>
      <c r="H8" s="59">
        <v>25</v>
      </c>
      <c r="I8" s="52"/>
      <c r="J8" s="53">
        <f t="shared" si="0"/>
        <v>3.4</v>
      </c>
      <c r="K8" s="53">
        <f t="shared" si="1"/>
        <v>2.8000000000000003</v>
      </c>
      <c r="L8" s="53">
        <f t="shared" si="2"/>
        <v>2.3000000000000003</v>
      </c>
      <c r="M8" s="53">
        <f t="shared" si="3"/>
        <v>1.7000000000000002</v>
      </c>
      <c r="N8" s="54">
        <f t="shared" si="4"/>
        <v>3.3000000000000003</v>
      </c>
      <c r="O8" s="28"/>
      <c r="P8" s="23"/>
      <c r="Q8" s="23"/>
      <c r="S8" s="46" t="s">
        <v>120</v>
      </c>
      <c r="T8" s="47" t="s">
        <v>141</v>
      </c>
    </row>
    <row r="9" spans="1:17" ht="13.5" thickBot="1">
      <c r="A9" s="40" t="s">
        <v>114</v>
      </c>
      <c r="B9" s="60">
        <v>1.8</v>
      </c>
      <c r="C9" s="58"/>
      <c r="D9" s="58">
        <v>30</v>
      </c>
      <c r="E9" s="58">
        <f t="shared" si="5"/>
        <v>24</v>
      </c>
      <c r="F9" s="58">
        <v>20</v>
      </c>
      <c r="G9" s="58">
        <v>10</v>
      </c>
      <c r="H9" s="59">
        <v>25</v>
      </c>
      <c r="I9" s="52"/>
      <c r="J9" s="53">
        <f t="shared" si="0"/>
        <v>2.8000000000000003</v>
      </c>
      <c r="K9" s="53">
        <f t="shared" si="1"/>
        <v>2.3000000000000003</v>
      </c>
      <c r="L9" s="53">
        <f t="shared" si="2"/>
        <v>1.9000000000000001</v>
      </c>
      <c r="M9" s="53">
        <f t="shared" si="3"/>
        <v>1.4000000000000001</v>
      </c>
      <c r="N9" s="54">
        <f t="shared" si="4"/>
        <v>2.7</v>
      </c>
      <c r="O9" s="28"/>
      <c r="P9" s="23"/>
      <c r="Q9" s="23"/>
    </row>
    <row r="10" spans="1:27" ht="13.5" thickBot="1">
      <c r="A10" s="40" t="s">
        <v>85</v>
      </c>
      <c r="B10" s="60">
        <v>1.4</v>
      </c>
      <c r="C10" s="58"/>
      <c r="D10" s="58">
        <v>40</v>
      </c>
      <c r="E10" s="58">
        <f t="shared" si="5"/>
        <v>32</v>
      </c>
      <c r="F10" s="58">
        <v>25</v>
      </c>
      <c r="G10" s="58">
        <v>15</v>
      </c>
      <c r="H10" s="59">
        <v>25</v>
      </c>
      <c r="I10" s="52"/>
      <c r="J10" s="53">
        <f t="shared" si="0"/>
        <v>4.8</v>
      </c>
      <c r="K10" s="53">
        <f t="shared" si="1"/>
        <v>3.9</v>
      </c>
      <c r="L10" s="53">
        <f t="shared" si="2"/>
        <v>3</v>
      </c>
      <c r="M10" s="53">
        <f t="shared" si="3"/>
        <v>2.7</v>
      </c>
      <c r="N10" s="54">
        <f t="shared" si="4"/>
        <v>3.5</v>
      </c>
      <c r="O10" s="28"/>
      <c r="P10" s="23"/>
      <c r="Q10" s="23"/>
      <c r="S10" s="66" t="s">
        <v>148</v>
      </c>
      <c r="T10" s="67"/>
      <c r="U10" s="67"/>
      <c r="V10" s="67"/>
      <c r="W10" s="67"/>
      <c r="X10" s="67"/>
      <c r="Y10" s="67"/>
      <c r="Z10" s="67"/>
      <c r="AA10" s="68"/>
    </row>
    <row r="11" spans="1:27" ht="13.5" thickBot="1">
      <c r="A11" s="40" t="s">
        <v>156</v>
      </c>
      <c r="B11" s="60">
        <v>1.8</v>
      </c>
      <c r="C11" s="58"/>
      <c r="D11" s="58">
        <v>30</v>
      </c>
      <c r="E11" s="58">
        <f t="shared" si="5"/>
        <v>24</v>
      </c>
      <c r="F11" s="58">
        <v>25</v>
      </c>
      <c r="G11" s="58">
        <v>15</v>
      </c>
      <c r="H11" s="59">
        <v>25</v>
      </c>
      <c r="I11" s="52"/>
      <c r="J11" s="53">
        <f t="shared" si="0"/>
        <v>2.8000000000000003</v>
      </c>
      <c r="K11" s="53">
        <f t="shared" si="1"/>
        <v>2.3000000000000003</v>
      </c>
      <c r="L11" s="53">
        <f t="shared" si="2"/>
        <v>2.4</v>
      </c>
      <c r="M11" s="53">
        <f t="shared" si="3"/>
        <v>2.1</v>
      </c>
      <c r="N11" s="54">
        <f t="shared" si="4"/>
        <v>2.7</v>
      </c>
      <c r="O11" s="28"/>
      <c r="P11" s="23"/>
      <c r="Q11" s="23"/>
      <c r="S11" s="49" t="s">
        <v>152</v>
      </c>
      <c r="T11" s="72" t="s">
        <v>155</v>
      </c>
      <c r="U11" s="73"/>
      <c r="V11" s="73"/>
      <c r="W11" s="73"/>
      <c r="X11" s="73"/>
      <c r="Y11" s="73"/>
      <c r="Z11" s="73"/>
      <c r="AA11" s="74"/>
    </row>
    <row r="12" spans="1:27" ht="12.75">
      <c r="A12" s="40" t="s">
        <v>86</v>
      </c>
      <c r="B12" s="60">
        <v>1.4</v>
      </c>
      <c r="C12" s="58">
        <v>80</v>
      </c>
      <c r="D12" s="58">
        <v>50</v>
      </c>
      <c r="E12" s="58">
        <f t="shared" si="5"/>
        <v>40</v>
      </c>
      <c r="F12" s="58">
        <v>30</v>
      </c>
      <c r="G12" s="58">
        <v>15</v>
      </c>
      <c r="H12" s="59">
        <v>30</v>
      </c>
      <c r="I12" s="52">
        <f>ROUNDUP((C12/($I$3*$B12)),1)</f>
        <v>8.799999999999999</v>
      </c>
      <c r="J12" s="53">
        <f t="shared" si="0"/>
        <v>6</v>
      </c>
      <c r="K12" s="53">
        <f t="shared" si="1"/>
        <v>4.8999999999999995</v>
      </c>
      <c r="L12" s="53">
        <f t="shared" si="2"/>
        <v>3.6</v>
      </c>
      <c r="M12" s="53">
        <f t="shared" si="3"/>
        <v>2.7</v>
      </c>
      <c r="N12" s="54">
        <f t="shared" si="4"/>
        <v>4.199999999999999</v>
      </c>
      <c r="O12" s="28"/>
      <c r="P12" s="23"/>
      <c r="Q12" s="23"/>
      <c r="S12" s="50" t="s">
        <v>153</v>
      </c>
      <c r="T12" s="77" t="s">
        <v>149</v>
      </c>
      <c r="U12" s="77"/>
      <c r="V12" s="77"/>
      <c r="W12" s="77"/>
      <c r="X12" s="77"/>
      <c r="Y12" s="77"/>
      <c r="Z12" s="77"/>
      <c r="AA12" s="78"/>
    </row>
    <row r="13" spans="1:27" ht="12.75">
      <c r="A13" s="40" t="s">
        <v>87</v>
      </c>
      <c r="B13" s="60">
        <v>1.4</v>
      </c>
      <c r="C13" s="58">
        <v>90</v>
      </c>
      <c r="D13" s="58">
        <v>55</v>
      </c>
      <c r="E13" s="58">
        <f t="shared" si="5"/>
        <v>44</v>
      </c>
      <c r="F13" s="58">
        <v>30</v>
      </c>
      <c r="G13" s="58">
        <v>15</v>
      </c>
      <c r="H13" s="59">
        <v>35</v>
      </c>
      <c r="I13" s="52">
        <f>ROUNDUP((C13/($I$3*$B13)),1)</f>
        <v>9.9</v>
      </c>
      <c r="J13" s="53">
        <f t="shared" si="0"/>
        <v>6.6</v>
      </c>
      <c r="K13" s="53">
        <f t="shared" si="1"/>
        <v>5.3999999999999995</v>
      </c>
      <c r="L13" s="53">
        <f t="shared" si="2"/>
        <v>3.6</v>
      </c>
      <c r="M13" s="53">
        <f t="shared" si="3"/>
        <v>2.7</v>
      </c>
      <c r="N13" s="54">
        <f t="shared" si="4"/>
        <v>4.8999999999999995</v>
      </c>
      <c r="O13" s="28"/>
      <c r="P13" s="23"/>
      <c r="Q13" s="23"/>
      <c r="S13" s="50" t="s">
        <v>146</v>
      </c>
      <c r="T13" s="79" t="s">
        <v>150</v>
      </c>
      <c r="U13" s="79"/>
      <c r="V13" s="79"/>
      <c r="W13" s="79"/>
      <c r="X13" s="79"/>
      <c r="Y13" s="79"/>
      <c r="Z13" s="79"/>
      <c r="AA13" s="80"/>
    </row>
    <row r="14" spans="1:27" ht="13.5" thickBot="1">
      <c r="A14" s="40" t="s">
        <v>88</v>
      </c>
      <c r="B14" s="60">
        <v>1.3</v>
      </c>
      <c r="C14" s="58"/>
      <c r="D14" s="58">
        <v>60</v>
      </c>
      <c r="E14" s="58">
        <f t="shared" si="5"/>
        <v>48</v>
      </c>
      <c r="F14" s="58">
        <v>35</v>
      </c>
      <c r="G14" s="58">
        <v>15</v>
      </c>
      <c r="H14" s="59">
        <v>35</v>
      </c>
      <c r="I14" s="52"/>
      <c r="J14" s="53">
        <f t="shared" si="0"/>
        <v>7.699999999999999</v>
      </c>
      <c r="K14" s="53">
        <f t="shared" si="1"/>
        <v>6.3</v>
      </c>
      <c r="L14" s="53">
        <f t="shared" si="2"/>
        <v>4.5</v>
      </c>
      <c r="M14" s="53">
        <f t="shared" si="3"/>
        <v>2.9</v>
      </c>
      <c r="N14" s="54">
        <f t="shared" si="4"/>
        <v>5.199999999999999</v>
      </c>
      <c r="O14" s="28"/>
      <c r="P14" s="23"/>
      <c r="Q14" s="23"/>
      <c r="S14" s="51" t="s">
        <v>154</v>
      </c>
      <c r="T14" s="81" t="s">
        <v>151</v>
      </c>
      <c r="U14" s="81"/>
      <c r="V14" s="81"/>
      <c r="W14" s="81"/>
      <c r="X14" s="81"/>
      <c r="Y14" s="81"/>
      <c r="Z14" s="81"/>
      <c r="AA14" s="82"/>
    </row>
    <row r="15" spans="1:17" ht="12.75">
      <c r="A15" s="40" t="s">
        <v>89</v>
      </c>
      <c r="B15" s="60">
        <v>1.5</v>
      </c>
      <c r="C15" s="58"/>
      <c r="D15" s="58">
        <v>50</v>
      </c>
      <c r="E15" s="58">
        <f t="shared" si="5"/>
        <v>40</v>
      </c>
      <c r="F15" s="58">
        <v>35</v>
      </c>
      <c r="G15" s="58">
        <v>15</v>
      </c>
      <c r="H15" s="59">
        <v>35</v>
      </c>
      <c r="I15" s="52"/>
      <c r="J15" s="53">
        <f aca="true" t="shared" si="6" ref="J15:J48">ROUNDUP((D15/($J$3*$B15)),1)</f>
        <v>5.6</v>
      </c>
      <c r="K15" s="53">
        <f aca="true" t="shared" si="7" ref="K15:K48">ROUNDUP((E15/($K$3*$B15)),1)</f>
        <v>4.6</v>
      </c>
      <c r="L15" s="53">
        <f aca="true" t="shared" si="8" ref="L15:L48">ROUNDUP((F15/($L$3*$B15)),1)</f>
        <v>3.9</v>
      </c>
      <c r="M15" s="53">
        <f aca="true" t="shared" si="9" ref="M15:M52">ROUNDUP((G15/($M$3*$B15)),1)</f>
        <v>2.5</v>
      </c>
      <c r="N15" s="54">
        <f aca="true" t="shared" si="10" ref="N15:N48">ROUNDUP((H15/($N$3*$B15)),1)</f>
        <v>4.5</v>
      </c>
      <c r="O15" s="28"/>
      <c r="P15" s="23"/>
      <c r="Q15" s="23"/>
    </row>
    <row r="16" spans="1:17" ht="13.5" thickBot="1">
      <c r="A16" s="40" t="s">
        <v>130</v>
      </c>
      <c r="B16" s="60">
        <v>1.5</v>
      </c>
      <c r="C16" s="58"/>
      <c r="D16" s="58">
        <v>36</v>
      </c>
      <c r="E16" s="58">
        <v>29</v>
      </c>
      <c r="F16" s="58">
        <v>21</v>
      </c>
      <c r="G16" s="58">
        <v>15</v>
      </c>
      <c r="H16" s="59">
        <v>35</v>
      </c>
      <c r="I16" s="52"/>
      <c r="J16" s="53">
        <f t="shared" si="6"/>
        <v>4</v>
      </c>
      <c r="K16" s="53">
        <f t="shared" si="7"/>
        <v>3.3000000000000003</v>
      </c>
      <c r="L16" s="53">
        <f t="shared" si="8"/>
        <v>2.4</v>
      </c>
      <c r="M16" s="53">
        <f t="shared" si="9"/>
        <v>2.5</v>
      </c>
      <c r="N16" s="54">
        <f t="shared" si="10"/>
        <v>4.5</v>
      </c>
      <c r="O16" s="28"/>
      <c r="P16" s="23"/>
      <c r="Q16" s="23"/>
    </row>
    <row r="17" spans="1:27" ht="13.5" thickBot="1">
      <c r="A17" s="40" t="s">
        <v>90</v>
      </c>
      <c r="B17" s="60">
        <v>1.65</v>
      </c>
      <c r="C17" s="58"/>
      <c r="D17" s="58">
        <v>45</v>
      </c>
      <c r="E17" s="58">
        <f t="shared" si="5"/>
        <v>36</v>
      </c>
      <c r="F17" s="58">
        <v>35</v>
      </c>
      <c r="G17" s="58">
        <v>15</v>
      </c>
      <c r="H17" s="59">
        <v>35</v>
      </c>
      <c r="I17" s="52"/>
      <c r="J17" s="53">
        <f t="shared" si="6"/>
        <v>4.6</v>
      </c>
      <c r="K17" s="53">
        <f t="shared" si="7"/>
        <v>3.7</v>
      </c>
      <c r="L17" s="53">
        <f t="shared" si="8"/>
        <v>3.6</v>
      </c>
      <c r="M17" s="53">
        <f t="shared" si="9"/>
        <v>2.3000000000000003</v>
      </c>
      <c r="N17" s="54">
        <f t="shared" si="10"/>
        <v>4.1</v>
      </c>
      <c r="O17" s="28"/>
      <c r="P17" s="23"/>
      <c r="Q17" s="23"/>
      <c r="S17" s="66" t="s">
        <v>142</v>
      </c>
      <c r="T17" s="67"/>
      <c r="U17" s="67"/>
      <c r="V17" s="67"/>
      <c r="W17" s="67"/>
      <c r="X17" s="67"/>
      <c r="Y17" s="67"/>
      <c r="Z17" s="67"/>
      <c r="AA17" s="68"/>
    </row>
    <row r="18" spans="1:27" ht="12.75">
      <c r="A18" s="40" t="s">
        <v>91</v>
      </c>
      <c r="B18" s="60">
        <v>1.3</v>
      </c>
      <c r="C18" s="58">
        <v>100</v>
      </c>
      <c r="D18" s="58">
        <v>75</v>
      </c>
      <c r="E18" s="58">
        <f t="shared" si="5"/>
        <v>60</v>
      </c>
      <c r="F18" s="58">
        <v>35</v>
      </c>
      <c r="G18" s="58">
        <v>15</v>
      </c>
      <c r="H18" s="59">
        <v>35</v>
      </c>
      <c r="I18" s="52">
        <f aca="true" t="shared" si="11" ref="I18:I48">ROUNDUP((C18/($I$3*$B18)),1)</f>
        <v>11.9</v>
      </c>
      <c r="J18" s="53">
        <f t="shared" si="6"/>
        <v>9.7</v>
      </c>
      <c r="K18" s="53">
        <f t="shared" si="7"/>
        <v>7.8999999999999995</v>
      </c>
      <c r="L18" s="53">
        <f t="shared" si="8"/>
        <v>4.5</v>
      </c>
      <c r="M18" s="53">
        <f t="shared" si="9"/>
        <v>2.9</v>
      </c>
      <c r="N18" s="54">
        <f t="shared" si="10"/>
        <v>5.199999999999999</v>
      </c>
      <c r="O18" s="28"/>
      <c r="P18" s="23"/>
      <c r="Q18" s="23"/>
      <c r="S18" s="49" t="s">
        <v>143</v>
      </c>
      <c r="T18" s="69" t="s">
        <v>144</v>
      </c>
      <c r="U18" s="70"/>
      <c r="V18" s="70"/>
      <c r="W18" s="70"/>
      <c r="X18" s="70"/>
      <c r="Y18" s="70"/>
      <c r="Z18" s="70"/>
      <c r="AA18" s="71"/>
    </row>
    <row r="19" spans="1:27" ht="13.5" thickBot="1">
      <c r="A19" s="40" t="s">
        <v>92</v>
      </c>
      <c r="B19" s="60">
        <v>1.45</v>
      </c>
      <c r="C19" s="58">
        <v>80</v>
      </c>
      <c r="D19" s="58">
        <v>50</v>
      </c>
      <c r="E19" s="58">
        <f t="shared" si="5"/>
        <v>40</v>
      </c>
      <c r="F19" s="58">
        <v>30</v>
      </c>
      <c r="G19" s="58">
        <v>15</v>
      </c>
      <c r="H19" s="59">
        <v>30</v>
      </c>
      <c r="I19" s="52">
        <f t="shared" si="11"/>
        <v>8.5</v>
      </c>
      <c r="J19" s="53">
        <f t="shared" si="6"/>
        <v>5.8</v>
      </c>
      <c r="K19" s="53">
        <f t="shared" si="7"/>
        <v>4.699999999999999</v>
      </c>
      <c r="L19" s="53">
        <f t="shared" si="8"/>
        <v>3.5</v>
      </c>
      <c r="M19" s="53">
        <f t="shared" si="9"/>
        <v>2.6</v>
      </c>
      <c r="N19" s="54">
        <f t="shared" si="10"/>
        <v>4</v>
      </c>
      <c r="O19" s="28"/>
      <c r="P19" s="23"/>
      <c r="Q19" s="23"/>
      <c r="S19" s="50" t="s">
        <v>145</v>
      </c>
      <c r="T19" s="72" t="s">
        <v>165</v>
      </c>
      <c r="U19" s="73"/>
      <c r="V19" s="73"/>
      <c r="W19" s="73"/>
      <c r="X19" s="73"/>
      <c r="Y19" s="73"/>
      <c r="Z19" s="73"/>
      <c r="AA19" s="74"/>
    </row>
    <row r="20" spans="1:27" ht="13.5" thickBot="1">
      <c r="A20" s="40" t="s">
        <v>131</v>
      </c>
      <c r="B20" s="60">
        <v>1.75</v>
      </c>
      <c r="C20" s="58"/>
      <c r="D20" s="58">
        <v>30</v>
      </c>
      <c r="E20" s="58">
        <f t="shared" si="5"/>
        <v>24</v>
      </c>
      <c r="F20" s="58">
        <v>18</v>
      </c>
      <c r="G20" s="58">
        <v>15</v>
      </c>
      <c r="H20" s="59">
        <v>30</v>
      </c>
      <c r="I20" s="52"/>
      <c r="J20" s="53">
        <f t="shared" si="6"/>
        <v>2.9</v>
      </c>
      <c r="K20" s="53">
        <f t="shared" si="7"/>
        <v>2.4</v>
      </c>
      <c r="L20" s="53">
        <f t="shared" si="8"/>
        <v>1.8</v>
      </c>
      <c r="M20" s="53">
        <f t="shared" si="9"/>
        <v>2.2</v>
      </c>
      <c r="N20" s="54">
        <f t="shared" si="10"/>
        <v>3.3000000000000003</v>
      </c>
      <c r="O20" s="28"/>
      <c r="P20" s="23"/>
      <c r="Q20" s="23"/>
      <c r="S20" s="51" t="s">
        <v>146</v>
      </c>
      <c r="T20" s="75" t="s">
        <v>147</v>
      </c>
      <c r="U20" s="75"/>
      <c r="V20" s="75"/>
      <c r="W20" s="75"/>
      <c r="X20" s="75"/>
      <c r="Y20" s="75"/>
      <c r="Z20" s="75"/>
      <c r="AA20" s="76"/>
    </row>
    <row r="21" spans="1:17" ht="12.75">
      <c r="A21" s="40" t="s">
        <v>93</v>
      </c>
      <c r="B21" s="60">
        <v>1.55</v>
      </c>
      <c r="C21" s="58">
        <v>70</v>
      </c>
      <c r="D21" s="58">
        <v>45</v>
      </c>
      <c r="E21" s="58">
        <f t="shared" si="5"/>
        <v>36</v>
      </c>
      <c r="F21" s="58">
        <v>30</v>
      </c>
      <c r="G21" s="58">
        <v>10</v>
      </c>
      <c r="H21" s="59">
        <v>30</v>
      </c>
      <c r="I21" s="52">
        <f t="shared" si="11"/>
        <v>7</v>
      </c>
      <c r="J21" s="53">
        <f t="shared" si="6"/>
        <v>4.8999999999999995</v>
      </c>
      <c r="K21" s="53">
        <f t="shared" si="7"/>
        <v>4</v>
      </c>
      <c r="L21" s="53">
        <f t="shared" si="8"/>
        <v>3.3000000000000003</v>
      </c>
      <c r="M21" s="53">
        <f t="shared" si="9"/>
        <v>1.7000000000000002</v>
      </c>
      <c r="N21" s="54">
        <f t="shared" si="10"/>
        <v>3.8000000000000003</v>
      </c>
      <c r="O21" s="28"/>
      <c r="P21" s="23"/>
      <c r="Q21" s="23"/>
    </row>
    <row r="22" spans="1:17" ht="12.75">
      <c r="A22" s="40" t="s">
        <v>94</v>
      </c>
      <c r="B22" s="60">
        <v>1.65</v>
      </c>
      <c r="C22" s="58">
        <v>60</v>
      </c>
      <c r="D22" s="58">
        <v>40</v>
      </c>
      <c r="E22" s="58">
        <f t="shared" si="5"/>
        <v>32</v>
      </c>
      <c r="F22" s="58">
        <v>20</v>
      </c>
      <c r="G22" s="58">
        <v>10</v>
      </c>
      <c r="H22" s="59">
        <v>30</v>
      </c>
      <c r="I22" s="52">
        <f t="shared" si="11"/>
        <v>5.6</v>
      </c>
      <c r="J22" s="53">
        <f t="shared" si="6"/>
        <v>4.1</v>
      </c>
      <c r="K22" s="53">
        <f t="shared" si="7"/>
        <v>3.3000000000000003</v>
      </c>
      <c r="L22" s="53">
        <f t="shared" si="8"/>
        <v>2.1</v>
      </c>
      <c r="M22" s="53">
        <f t="shared" si="9"/>
        <v>1.6</v>
      </c>
      <c r="N22" s="54">
        <f t="shared" si="10"/>
        <v>3.5</v>
      </c>
      <c r="O22" s="28"/>
      <c r="P22" s="23"/>
      <c r="Q22" s="23"/>
    </row>
    <row r="23" spans="1:17" ht="12.75">
      <c r="A23" s="40" t="s">
        <v>95</v>
      </c>
      <c r="B23" s="60">
        <v>1.8</v>
      </c>
      <c r="C23" s="58">
        <v>50</v>
      </c>
      <c r="D23" s="58">
        <v>35</v>
      </c>
      <c r="E23" s="58">
        <f t="shared" si="5"/>
        <v>28</v>
      </c>
      <c r="F23" s="58">
        <v>20</v>
      </c>
      <c r="G23" s="58">
        <v>10</v>
      </c>
      <c r="H23" s="59">
        <v>30</v>
      </c>
      <c r="I23" s="52">
        <f t="shared" si="11"/>
        <v>4.3</v>
      </c>
      <c r="J23" s="53">
        <f t="shared" si="6"/>
        <v>3.3000000000000003</v>
      </c>
      <c r="K23" s="53">
        <f t="shared" si="7"/>
        <v>2.7</v>
      </c>
      <c r="L23" s="53">
        <f t="shared" si="8"/>
        <v>1.9000000000000001</v>
      </c>
      <c r="M23" s="53">
        <f t="shared" si="9"/>
        <v>1.4000000000000001</v>
      </c>
      <c r="N23" s="54">
        <f t="shared" si="10"/>
        <v>3.3000000000000003</v>
      </c>
      <c r="O23" s="28"/>
      <c r="P23" s="23"/>
      <c r="Q23" s="23"/>
    </row>
    <row r="24" spans="1:17" ht="12.75">
      <c r="A24" s="40" t="s">
        <v>96</v>
      </c>
      <c r="B24" s="60">
        <v>1.9</v>
      </c>
      <c r="C24" s="58">
        <v>50</v>
      </c>
      <c r="D24" s="58">
        <v>30</v>
      </c>
      <c r="E24" s="58">
        <f t="shared" si="5"/>
        <v>24</v>
      </c>
      <c r="F24" s="58">
        <v>15</v>
      </c>
      <c r="G24" s="58">
        <v>10</v>
      </c>
      <c r="H24" s="59">
        <v>25</v>
      </c>
      <c r="I24" s="52">
        <f t="shared" si="11"/>
        <v>4.1</v>
      </c>
      <c r="J24" s="53">
        <f t="shared" si="6"/>
        <v>2.7</v>
      </c>
      <c r="K24" s="53">
        <f t="shared" si="7"/>
        <v>2.2</v>
      </c>
      <c r="L24" s="53">
        <f t="shared" si="8"/>
        <v>1.4000000000000001</v>
      </c>
      <c r="M24" s="53">
        <f t="shared" si="9"/>
        <v>1.4000000000000001</v>
      </c>
      <c r="N24" s="54">
        <f t="shared" si="10"/>
        <v>2.6</v>
      </c>
      <c r="O24" s="28"/>
      <c r="P24" s="23"/>
      <c r="Q24" s="23"/>
    </row>
    <row r="25" spans="1:17" ht="12.75">
      <c r="A25" s="40" t="s">
        <v>157</v>
      </c>
      <c r="B25" s="60">
        <v>2.1</v>
      </c>
      <c r="C25" s="58">
        <v>50</v>
      </c>
      <c r="D25" s="58">
        <v>30</v>
      </c>
      <c r="E25" s="58">
        <f t="shared" si="5"/>
        <v>24</v>
      </c>
      <c r="F25" s="58">
        <v>15</v>
      </c>
      <c r="G25" s="58">
        <v>10</v>
      </c>
      <c r="H25" s="59">
        <v>25</v>
      </c>
      <c r="I25" s="52">
        <f t="shared" si="11"/>
        <v>3.7</v>
      </c>
      <c r="J25" s="53">
        <f t="shared" si="6"/>
        <v>2.4</v>
      </c>
      <c r="K25" s="53">
        <f t="shared" si="7"/>
        <v>2</v>
      </c>
      <c r="L25" s="53">
        <f t="shared" si="8"/>
        <v>1.2000000000000002</v>
      </c>
      <c r="M25" s="53">
        <f t="shared" si="9"/>
        <v>1.2000000000000002</v>
      </c>
      <c r="N25" s="54">
        <f t="shared" si="10"/>
        <v>2.3000000000000003</v>
      </c>
      <c r="O25" s="28"/>
      <c r="P25" s="23"/>
      <c r="Q25" s="23"/>
    </row>
    <row r="26" spans="1:17" ht="12.75">
      <c r="A26" s="40" t="s">
        <v>158</v>
      </c>
      <c r="B26" s="60">
        <v>2.3</v>
      </c>
      <c r="C26" s="58">
        <v>50</v>
      </c>
      <c r="D26" s="58">
        <v>30</v>
      </c>
      <c r="E26" s="58">
        <f t="shared" si="5"/>
        <v>24</v>
      </c>
      <c r="F26" s="58">
        <v>15</v>
      </c>
      <c r="G26" s="58">
        <v>10</v>
      </c>
      <c r="H26" s="59">
        <v>25</v>
      </c>
      <c r="I26" s="52">
        <f t="shared" si="11"/>
        <v>3.4</v>
      </c>
      <c r="J26" s="53">
        <f t="shared" si="6"/>
        <v>2.2</v>
      </c>
      <c r="K26" s="53">
        <f t="shared" si="7"/>
        <v>1.8</v>
      </c>
      <c r="L26" s="53">
        <f t="shared" si="8"/>
        <v>1.1</v>
      </c>
      <c r="M26" s="53">
        <f t="shared" si="9"/>
        <v>1.1</v>
      </c>
      <c r="N26" s="54">
        <f t="shared" si="10"/>
        <v>2.1</v>
      </c>
      <c r="O26" s="28"/>
      <c r="P26" s="23"/>
      <c r="Q26" s="23"/>
    </row>
    <row r="27" spans="1:17" ht="12.75">
      <c r="A27" s="40" t="s">
        <v>159</v>
      </c>
      <c r="B27" s="60">
        <v>2.5</v>
      </c>
      <c r="C27" s="58">
        <v>50</v>
      </c>
      <c r="D27" s="58">
        <v>30</v>
      </c>
      <c r="E27" s="58">
        <f t="shared" si="5"/>
        <v>24</v>
      </c>
      <c r="F27" s="58">
        <v>15</v>
      </c>
      <c r="G27" s="58">
        <v>10</v>
      </c>
      <c r="H27" s="59">
        <v>25</v>
      </c>
      <c r="I27" s="52">
        <f t="shared" si="11"/>
        <v>3.1</v>
      </c>
      <c r="J27" s="53">
        <f t="shared" si="6"/>
        <v>2</v>
      </c>
      <c r="K27" s="53">
        <f t="shared" si="7"/>
        <v>1.7000000000000002</v>
      </c>
      <c r="L27" s="53">
        <f t="shared" si="8"/>
        <v>1</v>
      </c>
      <c r="M27" s="53">
        <f t="shared" si="9"/>
        <v>1</v>
      </c>
      <c r="N27" s="54">
        <f t="shared" si="10"/>
        <v>2</v>
      </c>
      <c r="O27" s="28"/>
      <c r="P27" s="23"/>
      <c r="Q27" s="23"/>
    </row>
    <row r="28" spans="1:17" ht="12.75">
      <c r="A28" s="40" t="s">
        <v>97</v>
      </c>
      <c r="B28" s="60">
        <v>1.6</v>
      </c>
      <c r="C28" s="58"/>
      <c r="D28" s="58">
        <v>20</v>
      </c>
      <c r="E28" s="58">
        <f t="shared" si="5"/>
        <v>16</v>
      </c>
      <c r="F28" s="58">
        <v>15</v>
      </c>
      <c r="G28" s="58">
        <v>10</v>
      </c>
      <c r="H28" s="59">
        <v>25</v>
      </c>
      <c r="I28" s="52"/>
      <c r="J28" s="53">
        <f t="shared" si="6"/>
        <v>2.1</v>
      </c>
      <c r="K28" s="53">
        <f t="shared" si="7"/>
        <v>1.7000000000000002</v>
      </c>
      <c r="L28" s="53">
        <f t="shared" si="8"/>
        <v>1.6</v>
      </c>
      <c r="M28" s="53">
        <f t="shared" si="9"/>
        <v>1.6</v>
      </c>
      <c r="N28" s="54">
        <f t="shared" si="10"/>
        <v>3.1</v>
      </c>
      <c r="O28" s="28"/>
      <c r="P28" s="23"/>
      <c r="Q28" s="23"/>
    </row>
    <row r="29" spans="1:17" ht="12.75">
      <c r="A29" s="40" t="s">
        <v>122</v>
      </c>
      <c r="B29" s="60">
        <v>1.6</v>
      </c>
      <c r="C29" s="58"/>
      <c r="D29" s="58">
        <v>20</v>
      </c>
      <c r="E29" s="58">
        <f t="shared" si="5"/>
        <v>16</v>
      </c>
      <c r="F29" s="58">
        <v>15</v>
      </c>
      <c r="G29" s="58">
        <v>10</v>
      </c>
      <c r="H29" s="59">
        <v>25</v>
      </c>
      <c r="I29" s="52"/>
      <c r="J29" s="53">
        <f t="shared" si="6"/>
        <v>2.1</v>
      </c>
      <c r="K29" s="53">
        <f t="shared" si="7"/>
        <v>1.7000000000000002</v>
      </c>
      <c r="L29" s="53">
        <f t="shared" si="8"/>
        <v>1.6</v>
      </c>
      <c r="M29" s="53">
        <f t="shared" si="9"/>
        <v>1.6</v>
      </c>
      <c r="N29" s="54">
        <f t="shared" si="10"/>
        <v>3.1</v>
      </c>
      <c r="O29" s="28"/>
      <c r="P29" s="23"/>
      <c r="Q29" s="23"/>
    </row>
    <row r="30" spans="1:17" ht="12.75">
      <c r="A30" s="40" t="s">
        <v>125</v>
      </c>
      <c r="B30" s="60">
        <v>1.45</v>
      </c>
      <c r="C30" s="58"/>
      <c r="D30" s="58">
        <v>30</v>
      </c>
      <c r="E30" s="58">
        <f t="shared" si="5"/>
        <v>24</v>
      </c>
      <c r="F30" s="58">
        <v>15</v>
      </c>
      <c r="G30" s="58">
        <v>10</v>
      </c>
      <c r="H30" s="59">
        <v>25</v>
      </c>
      <c r="I30" s="52"/>
      <c r="J30" s="53">
        <f t="shared" si="6"/>
        <v>3.5</v>
      </c>
      <c r="K30" s="53">
        <f t="shared" si="7"/>
        <v>2.9</v>
      </c>
      <c r="L30" s="53">
        <f t="shared" si="8"/>
        <v>1.8</v>
      </c>
      <c r="M30" s="53">
        <f t="shared" si="9"/>
        <v>1.8</v>
      </c>
      <c r="N30" s="54">
        <f t="shared" si="10"/>
        <v>3.4</v>
      </c>
      <c r="O30" s="28"/>
      <c r="P30" s="23"/>
      <c r="Q30" s="23"/>
    </row>
    <row r="31" spans="1:17" ht="12.75">
      <c r="A31" s="40" t="s">
        <v>126</v>
      </c>
      <c r="B31" s="60">
        <v>1.6</v>
      </c>
      <c r="C31" s="58"/>
      <c r="D31" s="58">
        <v>30</v>
      </c>
      <c r="E31" s="58">
        <f t="shared" si="5"/>
        <v>24</v>
      </c>
      <c r="F31" s="58">
        <v>15</v>
      </c>
      <c r="G31" s="58">
        <v>10</v>
      </c>
      <c r="H31" s="59">
        <v>25</v>
      </c>
      <c r="I31" s="52"/>
      <c r="J31" s="53">
        <f t="shared" si="6"/>
        <v>3.2</v>
      </c>
      <c r="K31" s="53">
        <f t="shared" si="7"/>
        <v>2.6</v>
      </c>
      <c r="L31" s="53">
        <f t="shared" si="8"/>
        <v>1.6</v>
      </c>
      <c r="M31" s="53">
        <f t="shared" si="9"/>
        <v>1.6</v>
      </c>
      <c r="N31" s="54">
        <f t="shared" si="10"/>
        <v>3.1</v>
      </c>
      <c r="O31" s="28"/>
      <c r="P31" s="23"/>
      <c r="Q31" s="23"/>
    </row>
    <row r="32" spans="1:17" ht="12.75">
      <c r="A32" s="40" t="s">
        <v>98</v>
      </c>
      <c r="B32" s="60">
        <v>1.35</v>
      </c>
      <c r="C32" s="58"/>
      <c r="D32" s="58">
        <v>40</v>
      </c>
      <c r="E32" s="58">
        <f t="shared" si="5"/>
        <v>32</v>
      </c>
      <c r="F32" s="58">
        <v>20</v>
      </c>
      <c r="G32" s="58">
        <v>10</v>
      </c>
      <c r="H32" s="59">
        <v>25</v>
      </c>
      <c r="I32" s="52"/>
      <c r="J32" s="53">
        <f t="shared" si="6"/>
        <v>5</v>
      </c>
      <c r="K32" s="53">
        <f t="shared" si="7"/>
        <v>4.1</v>
      </c>
      <c r="L32" s="53">
        <f t="shared" si="8"/>
        <v>2.5</v>
      </c>
      <c r="M32" s="53">
        <f t="shared" si="9"/>
        <v>1.9000000000000001</v>
      </c>
      <c r="N32" s="54">
        <f t="shared" si="10"/>
        <v>3.6</v>
      </c>
      <c r="O32" s="28"/>
      <c r="P32" s="23"/>
      <c r="Q32" s="23"/>
    </row>
    <row r="33" spans="1:17" ht="12.75">
      <c r="A33" s="40" t="s">
        <v>127</v>
      </c>
      <c r="B33" s="60">
        <v>1.8</v>
      </c>
      <c r="C33" s="58"/>
      <c r="D33" s="58">
        <v>40</v>
      </c>
      <c r="E33" s="58">
        <f t="shared" si="5"/>
        <v>32</v>
      </c>
      <c r="F33" s="58">
        <v>20</v>
      </c>
      <c r="G33" s="58">
        <v>10</v>
      </c>
      <c r="H33" s="59">
        <v>25</v>
      </c>
      <c r="I33" s="52"/>
      <c r="J33" s="53">
        <f t="shared" si="6"/>
        <v>3.8000000000000003</v>
      </c>
      <c r="K33" s="53">
        <f t="shared" si="7"/>
        <v>3.1</v>
      </c>
      <c r="L33" s="53">
        <f t="shared" si="8"/>
        <v>1.9000000000000001</v>
      </c>
      <c r="M33" s="53">
        <f t="shared" si="9"/>
        <v>1.4000000000000001</v>
      </c>
      <c r="N33" s="54">
        <f t="shared" si="10"/>
        <v>2.7</v>
      </c>
      <c r="O33" s="28"/>
      <c r="P33" s="23"/>
      <c r="Q33" s="23"/>
    </row>
    <row r="34" spans="1:18" ht="12.75">
      <c r="A34" s="40" t="s">
        <v>99</v>
      </c>
      <c r="B34" s="60">
        <v>1.25</v>
      </c>
      <c r="C34" s="58"/>
      <c r="D34" s="58">
        <v>50</v>
      </c>
      <c r="E34" s="58">
        <f t="shared" si="5"/>
        <v>40</v>
      </c>
      <c r="F34" s="58">
        <v>25</v>
      </c>
      <c r="G34" s="58">
        <v>10</v>
      </c>
      <c r="H34" s="59">
        <v>30</v>
      </c>
      <c r="I34" s="52"/>
      <c r="J34" s="53">
        <f t="shared" si="6"/>
        <v>6.699999999999999</v>
      </c>
      <c r="K34" s="53">
        <f t="shared" si="7"/>
        <v>5.5</v>
      </c>
      <c r="L34" s="53">
        <f t="shared" si="8"/>
        <v>3.4</v>
      </c>
      <c r="M34" s="53">
        <f t="shared" si="9"/>
        <v>2</v>
      </c>
      <c r="N34" s="54">
        <f t="shared" si="10"/>
        <v>4.699999999999999</v>
      </c>
      <c r="O34" s="28"/>
      <c r="P34" s="23"/>
      <c r="Q34" s="23"/>
      <c r="R34" s="25"/>
    </row>
    <row r="35" spans="1:17" ht="12.75">
      <c r="A35" s="40" t="s">
        <v>160</v>
      </c>
      <c r="B35" s="60">
        <v>1.6</v>
      </c>
      <c r="C35" s="58"/>
      <c r="D35" s="58">
        <v>40</v>
      </c>
      <c r="E35" s="58">
        <f t="shared" si="5"/>
        <v>32</v>
      </c>
      <c r="F35" s="58">
        <v>25</v>
      </c>
      <c r="G35" s="58">
        <v>10</v>
      </c>
      <c r="H35" s="59">
        <v>30</v>
      </c>
      <c r="I35" s="52"/>
      <c r="J35" s="53">
        <f t="shared" si="6"/>
        <v>4.199999999999999</v>
      </c>
      <c r="K35" s="53">
        <f t="shared" si="7"/>
        <v>3.4</v>
      </c>
      <c r="L35" s="53">
        <f t="shared" si="8"/>
        <v>2.7</v>
      </c>
      <c r="M35" s="53">
        <f t="shared" si="9"/>
        <v>1.6</v>
      </c>
      <c r="N35" s="54">
        <f t="shared" si="10"/>
        <v>3.7</v>
      </c>
      <c r="O35" s="28"/>
      <c r="P35" s="23"/>
      <c r="Q35" s="23"/>
    </row>
    <row r="36" spans="1:18" ht="12.75">
      <c r="A36" s="40" t="s">
        <v>100</v>
      </c>
      <c r="B36" s="60">
        <v>1.15</v>
      </c>
      <c r="C36" s="58">
        <v>100</v>
      </c>
      <c r="D36" s="58">
        <v>60</v>
      </c>
      <c r="E36" s="58">
        <f t="shared" si="5"/>
        <v>48</v>
      </c>
      <c r="F36" s="58">
        <v>30</v>
      </c>
      <c r="G36" s="58">
        <v>15</v>
      </c>
      <c r="H36" s="59">
        <v>35</v>
      </c>
      <c r="I36" s="52">
        <f t="shared" si="11"/>
        <v>13.4</v>
      </c>
      <c r="J36" s="53">
        <f t="shared" si="6"/>
        <v>8.7</v>
      </c>
      <c r="K36" s="53">
        <f t="shared" si="7"/>
        <v>7.1</v>
      </c>
      <c r="L36" s="53">
        <f t="shared" si="8"/>
        <v>4.3999999999999995</v>
      </c>
      <c r="M36" s="53">
        <f t="shared" si="9"/>
        <v>3.3000000000000003</v>
      </c>
      <c r="N36" s="54">
        <f t="shared" si="10"/>
        <v>5.8999999999999995</v>
      </c>
      <c r="O36" s="28"/>
      <c r="P36" s="23"/>
      <c r="Q36" s="23"/>
      <c r="R36" s="25"/>
    </row>
    <row r="37" spans="1:17" ht="12.75">
      <c r="A37" s="40" t="s">
        <v>128</v>
      </c>
      <c r="B37" s="60">
        <v>1.6</v>
      </c>
      <c r="C37" s="58"/>
      <c r="D37" s="58">
        <v>50</v>
      </c>
      <c r="E37" s="58">
        <f t="shared" si="5"/>
        <v>40</v>
      </c>
      <c r="F37" s="58">
        <v>30</v>
      </c>
      <c r="G37" s="58">
        <v>15</v>
      </c>
      <c r="H37" s="59">
        <v>30</v>
      </c>
      <c r="I37" s="52"/>
      <c r="J37" s="53">
        <f t="shared" si="6"/>
        <v>5.3</v>
      </c>
      <c r="K37" s="53">
        <f t="shared" si="7"/>
        <v>4.3</v>
      </c>
      <c r="L37" s="53">
        <f t="shared" si="8"/>
        <v>3.2</v>
      </c>
      <c r="M37" s="53">
        <f t="shared" si="9"/>
        <v>2.4</v>
      </c>
      <c r="N37" s="54">
        <f t="shared" si="10"/>
        <v>3.7</v>
      </c>
      <c r="O37" s="28"/>
      <c r="P37" s="23"/>
      <c r="Q37" s="23"/>
    </row>
    <row r="38" spans="1:18" ht="12.75">
      <c r="A38" s="40" t="s">
        <v>101</v>
      </c>
      <c r="B38" s="60">
        <v>1.1</v>
      </c>
      <c r="C38" s="58">
        <v>120</v>
      </c>
      <c r="D38" s="58">
        <v>70</v>
      </c>
      <c r="E38" s="58">
        <f t="shared" si="5"/>
        <v>56</v>
      </c>
      <c r="F38" s="58">
        <v>35</v>
      </c>
      <c r="G38" s="58">
        <v>15</v>
      </c>
      <c r="H38" s="59">
        <v>35</v>
      </c>
      <c r="I38" s="52">
        <f t="shared" si="11"/>
        <v>16.8</v>
      </c>
      <c r="J38" s="53">
        <f t="shared" si="6"/>
        <v>10.7</v>
      </c>
      <c r="K38" s="53">
        <f t="shared" si="7"/>
        <v>8.7</v>
      </c>
      <c r="L38" s="53">
        <f t="shared" si="8"/>
        <v>5.3999999999999995</v>
      </c>
      <c r="M38" s="53">
        <f t="shared" si="9"/>
        <v>3.5</v>
      </c>
      <c r="N38" s="54">
        <f t="shared" si="10"/>
        <v>6.199999999999999</v>
      </c>
      <c r="O38" s="28"/>
      <c r="P38" s="23"/>
      <c r="Q38" s="23"/>
      <c r="R38" s="25"/>
    </row>
    <row r="39" spans="1:18" ht="12.75">
      <c r="A39" s="40" t="s">
        <v>102</v>
      </c>
      <c r="B39" s="60">
        <v>1.05</v>
      </c>
      <c r="C39" s="58">
        <v>150</v>
      </c>
      <c r="D39" s="58">
        <v>80</v>
      </c>
      <c r="E39" s="58">
        <f t="shared" si="5"/>
        <v>64</v>
      </c>
      <c r="F39" s="58">
        <v>35</v>
      </c>
      <c r="G39" s="58">
        <v>15</v>
      </c>
      <c r="H39" s="59">
        <v>35</v>
      </c>
      <c r="I39" s="52">
        <f t="shared" si="11"/>
        <v>22</v>
      </c>
      <c r="J39" s="53">
        <f t="shared" si="6"/>
        <v>12.7</v>
      </c>
      <c r="K39" s="53">
        <f t="shared" si="7"/>
        <v>10.4</v>
      </c>
      <c r="L39" s="53">
        <f t="shared" si="8"/>
        <v>5.6</v>
      </c>
      <c r="M39" s="53">
        <f t="shared" si="9"/>
        <v>3.6</v>
      </c>
      <c r="N39" s="54">
        <f t="shared" si="10"/>
        <v>6.5</v>
      </c>
      <c r="O39" s="28"/>
      <c r="P39" s="23"/>
      <c r="Q39" s="23"/>
      <c r="R39" s="25"/>
    </row>
    <row r="40" spans="1:17" ht="12.75">
      <c r="A40" s="40" t="s">
        <v>103</v>
      </c>
      <c r="B40" s="60">
        <v>1.25</v>
      </c>
      <c r="C40" s="58"/>
      <c r="D40" s="58">
        <v>70</v>
      </c>
      <c r="E40" s="58">
        <f t="shared" si="5"/>
        <v>56</v>
      </c>
      <c r="F40" s="58">
        <v>35</v>
      </c>
      <c r="G40" s="58">
        <v>15</v>
      </c>
      <c r="H40" s="59">
        <v>35</v>
      </c>
      <c r="I40" s="52"/>
      <c r="J40" s="53">
        <f t="shared" si="6"/>
        <v>9.4</v>
      </c>
      <c r="K40" s="53">
        <f t="shared" si="7"/>
        <v>7.6</v>
      </c>
      <c r="L40" s="53">
        <f t="shared" si="8"/>
        <v>4.699999999999999</v>
      </c>
      <c r="M40" s="53">
        <f t="shared" si="9"/>
        <v>3</v>
      </c>
      <c r="N40" s="54">
        <f t="shared" si="10"/>
        <v>5.3999999999999995</v>
      </c>
      <c r="O40" s="28"/>
      <c r="P40" s="23"/>
      <c r="Q40" s="23"/>
    </row>
    <row r="41" spans="1:17" ht="12.75">
      <c r="A41" s="40" t="s">
        <v>129</v>
      </c>
      <c r="B41" s="60">
        <v>1.25</v>
      </c>
      <c r="C41" s="58"/>
      <c r="D41" s="58">
        <v>42</v>
      </c>
      <c r="E41" s="58">
        <v>34</v>
      </c>
      <c r="F41" s="58">
        <v>21</v>
      </c>
      <c r="G41" s="58">
        <v>15</v>
      </c>
      <c r="H41" s="59">
        <v>35</v>
      </c>
      <c r="I41" s="52"/>
      <c r="J41" s="53">
        <f t="shared" si="6"/>
        <v>5.6</v>
      </c>
      <c r="K41" s="53">
        <f t="shared" si="7"/>
        <v>4.699999999999999</v>
      </c>
      <c r="L41" s="53">
        <f t="shared" si="8"/>
        <v>2.8</v>
      </c>
      <c r="M41" s="53">
        <f t="shared" si="9"/>
        <v>3</v>
      </c>
      <c r="N41" s="54">
        <f t="shared" si="10"/>
        <v>5.3999999999999995</v>
      </c>
      <c r="O41" s="28"/>
      <c r="P41" s="23"/>
      <c r="Q41" s="23"/>
    </row>
    <row r="42" spans="1:18" ht="12.75">
      <c r="A42" s="40" t="s">
        <v>104</v>
      </c>
      <c r="B42" s="60">
        <v>1.45</v>
      </c>
      <c r="C42" s="58"/>
      <c r="D42" s="58">
        <v>60</v>
      </c>
      <c r="E42" s="58">
        <f t="shared" si="5"/>
        <v>48</v>
      </c>
      <c r="F42" s="58">
        <v>35</v>
      </c>
      <c r="G42" s="58">
        <v>15</v>
      </c>
      <c r="H42" s="59">
        <v>35</v>
      </c>
      <c r="I42" s="52"/>
      <c r="J42" s="53">
        <f t="shared" si="6"/>
        <v>6.8999999999999995</v>
      </c>
      <c r="K42" s="53">
        <f t="shared" si="7"/>
        <v>5.699999999999999</v>
      </c>
      <c r="L42" s="53">
        <f t="shared" si="8"/>
        <v>4.1</v>
      </c>
      <c r="M42" s="53">
        <f t="shared" si="9"/>
        <v>2.6</v>
      </c>
      <c r="N42" s="54">
        <f t="shared" si="10"/>
        <v>4.699999999999999</v>
      </c>
      <c r="O42" s="28"/>
      <c r="P42" s="23"/>
      <c r="Q42" s="23"/>
      <c r="R42" s="25"/>
    </row>
    <row r="43" spans="1:17" ht="12.75">
      <c r="A43" s="40" t="s">
        <v>105</v>
      </c>
      <c r="B43" s="60">
        <v>1</v>
      </c>
      <c r="C43" s="58">
        <v>150</v>
      </c>
      <c r="D43" s="58">
        <v>100</v>
      </c>
      <c r="E43" s="58">
        <f t="shared" si="5"/>
        <v>80</v>
      </c>
      <c r="F43" s="58">
        <v>35</v>
      </c>
      <c r="G43" s="58">
        <v>15</v>
      </c>
      <c r="H43" s="59">
        <v>35</v>
      </c>
      <c r="I43" s="52">
        <f t="shared" si="11"/>
        <v>23.1</v>
      </c>
      <c r="J43" s="53">
        <f t="shared" si="6"/>
        <v>16.700000000000003</v>
      </c>
      <c r="K43" s="53">
        <f t="shared" si="7"/>
        <v>13.6</v>
      </c>
      <c r="L43" s="53">
        <f t="shared" si="8"/>
        <v>5.8999999999999995</v>
      </c>
      <c r="M43" s="53">
        <f t="shared" si="9"/>
        <v>3.8000000000000003</v>
      </c>
      <c r="N43" s="54">
        <f t="shared" si="10"/>
        <v>6.8</v>
      </c>
      <c r="O43" s="28"/>
      <c r="P43" s="23"/>
      <c r="Q43" s="23"/>
    </row>
    <row r="44" spans="1:17" ht="12.75">
      <c r="A44" s="40" t="s">
        <v>106</v>
      </c>
      <c r="B44" s="60">
        <v>1.2</v>
      </c>
      <c r="C44" s="58">
        <v>100</v>
      </c>
      <c r="D44" s="58">
        <v>70</v>
      </c>
      <c r="E44" s="58">
        <f t="shared" si="5"/>
        <v>56</v>
      </c>
      <c r="F44" s="58">
        <v>35</v>
      </c>
      <c r="G44" s="58">
        <v>15</v>
      </c>
      <c r="H44" s="59">
        <v>35</v>
      </c>
      <c r="I44" s="52">
        <f t="shared" si="11"/>
        <v>12.9</v>
      </c>
      <c r="J44" s="53">
        <f t="shared" si="6"/>
        <v>9.799999999999999</v>
      </c>
      <c r="K44" s="53">
        <f t="shared" si="7"/>
        <v>8</v>
      </c>
      <c r="L44" s="53">
        <f t="shared" si="8"/>
        <v>4.8999999999999995</v>
      </c>
      <c r="M44" s="53">
        <f t="shared" si="9"/>
        <v>3.2</v>
      </c>
      <c r="N44" s="54">
        <f t="shared" si="10"/>
        <v>5.699999999999999</v>
      </c>
      <c r="O44" s="28"/>
      <c r="P44" s="23"/>
      <c r="Q44" s="23"/>
    </row>
    <row r="45" spans="1:18" ht="12.75">
      <c r="A45" s="40" t="s">
        <v>132</v>
      </c>
      <c r="B45" s="60">
        <v>1.5</v>
      </c>
      <c r="C45" s="58"/>
      <c r="D45" s="58">
        <v>42</v>
      </c>
      <c r="E45" s="58">
        <v>34</v>
      </c>
      <c r="F45" s="58">
        <v>21</v>
      </c>
      <c r="G45" s="58">
        <v>15</v>
      </c>
      <c r="H45" s="59">
        <v>35</v>
      </c>
      <c r="I45" s="52"/>
      <c r="J45" s="53">
        <f t="shared" si="6"/>
        <v>4.699999999999999</v>
      </c>
      <c r="K45" s="53">
        <f t="shared" si="7"/>
        <v>3.9</v>
      </c>
      <c r="L45" s="53">
        <f t="shared" si="8"/>
        <v>2.4</v>
      </c>
      <c r="M45" s="53">
        <f t="shared" si="9"/>
        <v>2.5</v>
      </c>
      <c r="N45" s="54">
        <f t="shared" si="10"/>
        <v>4.5</v>
      </c>
      <c r="O45" s="28"/>
      <c r="P45" s="23"/>
      <c r="Q45" s="23"/>
      <c r="R45" s="25"/>
    </row>
    <row r="46" spans="1:18" ht="12.75">
      <c r="A46" s="40" t="s">
        <v>107</v>
      </c>
      <c r="B46" s="60">
        <v>1.3</v>
      </c>
      <c r="C46" s="58">
        <v>90</v>
      </c>
      <c r="D46" s="58">
        <v>60</v>
      </c>
      <c r="E46" s="58">
        <f t="shared" si="5"/>
        <v>48</v>
      </c>
      <c r="F46" s="58">
        <v>35</v>
      </c>
      <c r="G46" s="58">
        <v>10</v>
      </c>
      <c r="H46" s="59">
        <v>35</v>
      </c>
      <c r="I46" s="52">
        <f t="shared" si="11"/>
        <v>10.7</v>
      </c>
      <c r="J46" s="53">
        <f t="shared" si="6"/>
        <v>7.699999999999999</v>
      </c>
      <c r="K46" s="53">
        <f t="shared" si="7"/>
        <v>6.3</v>
      </c>
      <c r="L46" s="53">
        <f t="shared" si="8"/>
        <v>4.5</v>
      </c>
      <c r="M46" s="53">
        <f t="shared" si="9"/>
        <v>2</v>
      </c>
      <c r="N46" s="54">
        <f t="shared" si="10"/>
        <v>5.199999999999999</v>
      </c>
      <c r="O46" s="28"/>
      <c r="P46" s="23"/>
      <c r="Q46" s="23"/>
      <c r="R46" s="25"/>
    </row>
    <row r="47" spans="1:17" ht="12.75">
      <c r="A47" s="40" t="s">
        <v>108</v>
      </c>
      <c r="B47" s="60">
        <v>1.35</v>
      </c>
      <c r="C47" s="58">
        <v>80</v>
      </c>
      <c r="D47" s="58">
        <v>55</v>
      </c>
      <c r="E47" s="58">
        <f t="shared" si="5"/>
        <v>44</v>
      </c>
      <c r="F47" s="58">
        <v>35</v>
      </c>
      <c r="G47" s="58">
        <v>10</v>
      </c>
      <c r="H47" s="59">
        <v>35</v>
      </c>
      <c r="I47" s="52">
        <f t="shared" si="11"/>
        <v>9.2</v>
      </c>
      <c r="J47" s="53">
        <f t="shared" si="6"/>
        <v>6.8</v>
      </c>
      <c r="K47" s="53">
        <f t="shared" si="7"/>
        <v>5.6</v>
      </c>
      <c r="L47" s="53">
        <f t="shared" si="8"/>
        <v>4.3999999999999995</v>
      </c>
      <c r="M47" s="53">
        <f t="shared" si="9"/>
        <v>1.9000000000000001</v>
      </c>
      <c r="N47" s="54">
        <f t="shared" si="10"/>
        <v>5</v>
      </c>
      <c r="O47" s="28"/>
      <c r="P47" s="23"/>
      <c r="Q47" s="23"/>
    </row>
    <row r="48" spans="1:17" ht="12.75">
      <c r="A48" s="40" t="s">
        <v>109</v>
      </c>
      <c r="B48" s="60">
        <v>1.4</v>
      </c>
      <c r="C48" s="58">
        <v>70</v>
      </c>
      <c r="D48" s="58">
        <v>55</v>
      </c>
      <c r="E48" s="58">
        <f t="shared" si="5"/>
        <v>44</v>
      </c>
      <c r="F48" s="58">
        <v>30</v>
      </c>
      <c r="G48" s="58">
        <v>10</v>
      </c>
      <c r="H48" s="59">
        <v>35</v>
      </c>
      <c r="I48" s="52">
        <f t="shared" si="11"/>
        <v>7.699999999999999</v>
      </c>
      <c r="J48" s="53">
        <f t="shared" si="6"/>
        <v>6.6</v>
      </c>
      <c r="K48" s="53">
        <f t="shared" si="7"/>
        <v>5.3999999999999995</v>
      </c>
      <c r="L48" s="53">
        <f t="shared" si="8"/>
        <v>3.6</v>
      </c>
      <c r="M48" s="53">
        <f t="shared" si="9"/>
        <v>1.8</v>
      </c>
      <c r="N48" s="54">
        <f t="shared" si="10"/>
        <v>4.8999999999999995</v>
      </c>
      <c r="O48" s="28"/>
      <c r="P48" s="23"/>
      <c r="Q48" s="23"/>
    </row>
    <row r="49" spans="1:18" ht="12.75">
      <c r="A49" s="40" t="s">
        <v>110</v>
      </c>
      <c r="B49" s="60">
        <v>1.45</v>
      </c>
      <c r="C49" s="58">
        <v>65</v>
      </c>
      <c r="D49" s="58">
        <v>50</v>
      </c>
      <c r="E49" s="58">
        <f t="shared" si="5"/>
        <v>40</v>
      </c>
      <c r="F49" s="58">
        <v>30</v>
      </c>
      <c r="G49" s="58">
        <v>10</v>
      </c>
      <c r="H49" s="59">
        <v>30</v>
      </c>
      <c r="I49" s="55">
        <f aca="true" t="shared" si="12" ref="I49:I55">ROUNDUP((C49/($I$3*$B49)),1)</f>
        <v>6.8999999999999995</v>
      </c>
      <c r="J49" s="56">
        <f aca="true" t="shared" si="13" ref="J49:J55">ROUNDUP((D49/($J$3*$B49)),1)</f>
        <v>5.8</v>
      </c>
      <c r="K49" s="56">
        <f aca="true" t="shared" si="14" ref="K49:K55">ROUNDUP((E49/($K$3*$B49)),1)</f>
        <v>4.699999999999999</v>
      </c>
      <c r="L49" s="56">
        <f aca="true" t="shared" si="15" ref="L49:L55">ROUNDUP((F49/($L$3*$B49)),1)</f>
        <v>3.5</v>
      </c>
      <c r="M49" s="53">
        <f t="shared" si="9"/>
        <v>1.8</v>
      </c>
      <c r="N49" s="57">
        <f aca="true" t="shared" si="16" ref="N49:N55">ROUNDUP((H49/($N$3*$B49)),1)</f>
        <v>4</v>
      </c>
      <c r="O49" s="28"/>
      <c r="P49" s="23"/>
      <c r="Q49" s="23"/>
      <c r="R49" s="25"/>
    </row>
    <row r="50" spans="1:18" ht="12.75">
      <c r="A50" s="40" t="s">
        <v>111</v>
      </c>
      <c r="B50" s="60">
        <v>1.6</v>
      </c>
      <c r="C50" s="58">
        <v>60</v>
      </c>
      <c r="D50" s="58">
        <v>45</v>
      </c>
      <c r="E50" s="58">
        <f t="shared" si="5"/>
        <v>36</v>
      </c>
      <c r="F50" s="58">
        <v>30</v>
      </c>
      <c r="G50" s="58">
        <v>10</v>
      </c>
      <c r="H50" s="59">
        <v>30</v>
      </c>
      <c r="I50" s="55">
        <f t="shared" si="12"/>
        <v>5.8</v>
      </c>
      <c r="J50" s="56">
        <f t="shared" si="13"/>
        <v>4.699999999999999</v>
      </c>
      <c r="K50" s="56">
        <f t="shared" si="14"/>
        <v>3.9</v>
      </c>
      <c r="L50" s="56">
        <f t="shared" si="15"/>
        <v>3.2</v>
      </c>
      <c r="M50" s="53">
        <f t="shared" si="9"/>
        <v>1.6</v>
      </c>
      <c r="N50" s="57">
        <f t="shared" si="16"/>
        <v>3.7</v>
      </c>
      <c r="O50" s="28"/>
      <c r="P50" s="23"/>
      <c r="Q50" s="23"/>
      <c r="R50" s="25"/>
    </row>
    <row r="51" spans="1:17" ht="12.75">
      <c r="A51" s="40" t="s">
        <v>112</v>
      </c>
      <c r="B51" s="60">
        <v>1.7</v>
      </c>
      <c r="C51" s="58">
        <v>60</v>
      </c>
      <c r="D51" s="58">
        <v>40</v>
      </c>
      <c r="E51" s="58">
        <f t="shared" si="5"/>
        <v>32</v>
      </c>
      <c r="F51" s="58">
        <v>25</v>
      </c>
      <c r="G51" s="58">
        <v>10</v>
      </c>
      <c r="H51" s="59">
        <v>30</v>
      </c>
      <c r="I51" s="55">
        <f t="shared" si="12"/>
        <v>5.5</v>
      </c>
      <c r="J51" s="56">
        <f t="shared" si="13"/>
        <v>4</v>
      </c>
      <c r="K51" s="56">
        <f t="shared" si="14"/>
        <v>3.2</v>
      </c>
      <c r="L51" s="56">
        <f t="shared" si="15"/>
        <v>2.5</v>
      </c>
      <c r="M51" s="53">
        <f t="shared" si="9"/>
        <v>1.5</v>
      </c>
      <c r="N51" s="57">
        <f t="shared" si="16"/>
        <v>3.4</v>
      </c>
      <c r="O51" s="28"/>
      <c r="P51" s="23"/>
      <c r="Q51" s="23"/>
    </row>
    <row r="52" spans="1:17" ht="12.75">
      <c r="A52" s="40" t="s">
        <v>161</v>
      </c>
      <c r="B52" s="60">
        <v>2</v>
      </c>
      <c r="C52" s="58">
        <v>60</v>
      </c>
      <c r="D52" s="58">
        <v>35</v>
      </c>
      <c r="E52" s="58">
        <f t="shared" si="5"/>
        <v>28</v>
      </c>
      <c r="F52" s="58">
        <v>25</v>
      </c>
      <c r="G52" s="58">
        <v>10</v>
      </c>
      <c r="H52" s="59">
        <v>25</v>
      </c>
      <c r="I52" s="55">
        <f t="shared" si="12"/>
        <v>4.699999999999999</v>
      </c>
      <c r="J52" s="56">
        <f t="shared" si="13"/>
        <v>3</v>
      </c>
      <c r="K52" s="56">
        <f t="shared" si="14"/>
        <v>2.4</v>
      </c>
      <c r="L52" s="56">
        <f t="shared" si="15"/>
        <v>2.1</v>
      </c>
      <c r="M52" s="53">
        <f t="shared" si="9"/>
        <v>1.3</v>
      </c>
      <c r="N52" s="57">
        <f t="shared" si="16"/>
        <v>2.5</v>
      </c>
      <c r="O52" s="28"/>
      <c r="P52" s="23"/>
      <c r="Q52" s="23"/>
    </row>
    <row r="53" spans="1:17" ht="12.75">
      <c r="A53" s="40" t="s">
        <v>162</v>
      </c>
      <c r="B53" s="60">
        <v>2.5</v>
      </c>
      <c r="C53" s="58">
        <v>60</v>
      </c>
      <c r="D53" s="58">
        <v>35</v>
      </c>
      <c r="E53" s="58">
        <f t="shared" si="5"/>
        <v>28</v>
      </c>
      <c r="F53" s="58">
        <v>25</v>
      </c>
      <c r="G53" s="58">
        <v>10</v>
      </c>
      <c r="H53" s="59">
        <v>25</v>
      </c>
      <c r="I53" s="55">
        <f t="shared" si="12"/>
        <v>3.7</v>
      </c>
      <c r="J53" s="56">
        <f t="shared" si="13"/>
        <v>2.4</v>
      </c>
      <c r="K53" s="56">
        <f t="shared" si="14"/>
        <v>1.9000000000000001</v>
      </c>
      <c r="L53" s="56">
        <f t="shared" si="15"/>
        <v>1.7000000000000002</v>
      </c>
      <c r="M53" s="56">
        <f>ROUNDUP((G53/($M$3*$B53)),1)</f>
        <v>1</v>
      </c>
      <c r="N53" s="57">
        <f t="shared" si="16"/>
        <v>2</v>
      </c>
      <c r="O53" s="28"/>
      <c r="P53" s="23"/>
      <c r="Q53" s="23"/>
    </row>
    <row r="54" spans="1:17" ht="12.75">
      <c r="A54" s="40" t="s">
        <v>163</v>
      </c>
      <c r="B54" s="60">
        <v>3</v>
      </c>
      <c r="C54" s="58">
        <v>60</v>
      </c>
      <c r="D54" s="58">
        <v>35</v>
      </c>
      <c r="E54" s="58">
        <f t="shared" si="5"/>
        <v>28</v>
      </c>
      <c r="F54" s="58">
        <v>25</v>
      </c>
      <c r="G54" s="58">
        <v>10</v>
      </c>
      <c r="H54" s="59">
        <v>25</v>
      </c>
      <c r="I54" s="55">
        <f t="shared" si="12"/>
        <v>3.1</v>
      </c>
      <c r="J54" s="56">
        <f t="shared" si="13"/>
        <v>2</v>
      </c>
      <c r="K54" s="56">
        <f t="shared" si="14"/>
        <v>1.6</v>
      </c>
      <c r="L54" s="56">
        <f t="shared" si="15"/>
        <v>1.4000000000000001</v>
      </c>
      <c r="M54" s="56">
        <f>ROUNDUP((G54/($M$3*$B54)),1)</f>
        <v>0.9</v>
      </c>
      <c r="N54" s="57">
        <f t="shared" si="16"/>
        <v>1.7000000000000002</v>
      </c>
      <c r="O54" s="28"/>
      <c r="P54" s="23"/>
      <c r="Q54" s="23"/>
    </row>
    <row r="55" spans="1:17" ht="12.75">
      <c r="A55" s="40" t="s">
        <v>164</v>
      </c>
      <c r="B55" s="60">
        <v>3.5</v>
      </c>
      <c r="C55" s="58">
        <v>60</v>
      </c>
      <c r="D55" s="58">
        <v>35</v>
      </c>
      <c r="E55" s="58">
        <f t="shared" si="5"/>
        <v>28</v>
      </c>
      <c r="F55" s="58">
        <v>25</v>
      </c>
      <c r="G55" s="58">
        <v>10</v>
      </c>
      <c r="H55" s="59">
        <v>20</v>
      </c>
      <c r="I55" s="55">
        <f t="shared" si="12"/>
        <v>2.7</v>
      </c>
      <c r="J55" s="56">
        <f t="shared" si="13"/>
        <v>1.7000000000000002</v>
      </c>
      <c r="K55" s="56">
        <f t="shared" si="14"/>
        <v>1.4000000000000001</v>
      </c>
      <c r="L55" s="56">
        <f t="shared" si="15"/>
        <v>1.2000000000000002</v>
      </c>
      <c r="M55" s="56">
        <f>ROUNDUP((G55/($M$3*$B55)),1)</f>
        <v>0.7999999999999999</v>
      </c>
      <c r="N55" s="57">
        <f t="shared" si="16"/>
        <v>1.1</v>
      </c>
      <c r="O55" s="28"/>
      <c r="P55" s="23"/>
      <c r="Q55" s="23"/>
    </row>
    <row r="56" spans="1:18" ht="12.75">
      <c r="A56" s="23" t="s">
        <v>133</v>
      </c>
      <c r="B56" s="23"/>
      <c r="C56" s="23"/>
      <c r="D56" s="23"/>
      <c r="E56" s="23"/>
      <c r="F56" s="23"/>
      <c r="G56" s="23"/>
      <c r="H56" s="23"/>
      <c r="I56" s="23"/>
      <c r="J56" s="23">
        <v>3</v>
      </c>
      <c r="K56" s="23"/>
      <c r="L56" s="23"/>
      <c r="M56" s="23"/>
      <c r="N56" s="23"/>
      <c r="O56" s="23"/>
      <c r="P56" s="23"/>
      <c r="Q56" s="23"/>
      <c r="R56" s="22"/>
    </row>
    <row r="57" spans="1:18" ht="12.75">
      <c r="A57" s="23" t="s">
        <v>134</v>
      </c>
      <c r="B57" s="23"/>
      <c r="C57" s="23"/>
      <c r="D57" s="23"/>
      <c r="E57" s="23"/>
      <c r="F57" s="23"/>
      <c r="G57" s="23"/>
      <c r="H57" s="23"/>
      <c r="I57" s="23"/>
      <c r="J57" s="23">
        <v>5</v>
      </c>
      <c r="K57" s="23"/>
      <c r="L57" s="23"/>
      <c r="M57" s="23"/>
      <c r="N57" s="23"/>
      <c r="O57" s="23"/>
      <c r="P57" s="23"/>
      <c r="Q57" s="23"/>
      <c r="R57" s="22"/>
    </row>
  </sheetData>
  <sheetProtection/>
  <mergeCells count="11">
    <mergeCell ref="T14:AA14"/>
    <mergeCell ref="I1:N1"/>
    <mergeCell ref="C1:H1"/>
    <mergeCell ref="S17:AA17"/>
    <mergeCell ref="T18:AA18"/>
    <mergeCell ref="T19:AA19"/>
    <mergeCell ref="T20:AA20"/>
    <mergeCell ref="S10:AA10"/>
    <mergeCell ref="T11:AA11"/>
    <mergeCell ref="T12:AA12"/>
    <mergeCell ref="T13:AA13"/>
  </mergeCells>
  <printOptions/>
  <pageMargins left="0.2" right="0.19" top="0.17" bottom="0.16" header="0.17" footer="0.16"/>
  <pageSetup fitToHeight="1" fitToWidth="1"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Vendég</cp:lastModifiedBy>
  <cp:lastPrinted>2013-02-05T16:36:06Z</cp:lastPrinted>
  <dcterms:created xsi:type="dcterms:W3CDTF">2013-01-16T20:31:17Z</dcterms:created>
  <dcterms:modified xsi:type="dcterms:W3CDTF">2014-06-01T21:56:13Z</dcterms:modified>
  <cp:category/>
  <cp:version/>
  <cp:contentType/>
  <cp:contentStatus/>
</cp:coreProperties>
</file>